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eja/Documents/Vinařství Rochůz/Nabídka vín/2025/Firmy Vánoce/"/>
    </mc:Choice>
  </mc:AlternateContent>
  <xr:revisionPtr revIDLastSave="0" documentId="13_ncr:1_{2020F2DA-3C1C-834F-8B2C-B812166DC725}" xr6:coauthVersionLast="47" xr6:coauthVersionMax="47" xr10:uidLastSave="{00000000-0000-0000-0000-000000000000}"/>
  <bookViews>
    <workbookView xWindow="0" yWindow="500" windowWidth="28800" windowHeight="157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1" i="1" l="1"/>
  <c r="I212" i="1"/>
  <c r="I194" i="1"/>
  <c r="I157" i="1"/>
  <c r="I156" i="1"/>
  <c r="I49" i="1"/>
  <c r="I48" i="1"/>
</calcChain>
</file>

<file path=xl/sharedStrings.xml><?xml version="1.0" encoding="utf-8"?>
<sst xmlns="http://schemas.openxmlformats.org/spreadsheetml/2006/main" count="285" uniqueCount="187">
  <si>
    <t>ODRŮDA</t>
  </si>
  <si>
    <t>ZATŘÍDĚNÍ</t>
  </si>
  <si>
    <t>KATEGORIE</t>
  </si>
  <si>
    <t>CENA</t>
  </si>
  <si>
    <t>moravské zemské víno</t>
  </si>
  <si>
    <t>polosuché</t>
  </si>
  <si>
    <t>suché</t>
  </si>
  <si>
    <t>cukr</t>
  </si>
  <si>
    <t>ALK.</t>
  </si>
  <si>
    <t>kys.</t>
  </si>
  <si>
    <t>bez DPH</t>
  </si>
  <si>
    <t>s DPH 21%</t>
  </si>
  <si>
    <t>http://www.vinarstvirochuz.cz</t>
  </si>
  <si>
    <t>www.facebook.com/vinarstvirochuz/</t>
  </si>
  <si>
    <t>cena celkem</t>
  </si>
  <si>
    <t>ADONIS</t>
  </si>
  <si>
    <t>pozdní sběr</t>
  </si>
  <si>
    <t xml:space="preserve">vinařská obec Bzenec  </t>
  </si>
  <si>
    <t>Ve sloupku OBJEDNÁVKA  poznačte na 1. řádek počet objedaných láhví a po kliknutí na ENTER se dole pod tabulkou ukáže celkový součet !</t>
  </si>
  <si>
    <t>Ryzlink rýnský</t>
  </si>
  <si>
    <t>7,4 g/l</t>
  </si>
  <si>
    <t>ŠUMIVÁ A PERLIVÁ VÍNA</t>
  </si>
  <si>
    <t>HARMONY</t>
  </si>
  <si>
    <t>ROČNÍK</t>
  </si>
  <si>
    <t>TICHÁ BÍLÁ VÍNA</t>
  </si>
  <si>
    <r>
      <rPr>
        <b/>
        <sz val="12"/>
        <color theme="1"/>
        <rFont val="Calibri"/>
        <family val="2"/>
        <scheme val="minor"/>
      </rPr>
      <t>Sídlo:</t>
    </r>
    <r>
      <rPr>
        <sz val="12"/>
        <color theme="1"/>
        <rFont val="Calibri"/>
        <family val="2"/>
        <scheme val="minor"/>
      </rPr>
      <t xml:space="preserve"> Masarykovo nám. 34, 686 01 Uherské Hradiště</t>
    </r>
  </si>
  <si>
    <t>brut</t>
  </si>
  <si>
    <t>6,9 g/l</t>
  </si>
  <si>
    <t>výběr z hroznů</t>
  </si>
  <si>
    <t xml:space="preserve">vinařská obec Újezdec  </t>
  </si>
  <si>
    <t>0,5 g/l</t>
  </si>
  <si>
    <t>7,2 g/l</t>
  </si>
  <si>
    <t>Prague Premium Gold Prague Wine Trophy 2022</t>
  </si>
  <si>
    <t>JMÉNO ZÁKAZNÍKA (doplňte prosím):</t>
  </si>
  <si>
    <t>DATUM AKTUALIZACE:</t>
  </si>
  <si>
    <t>DÁRKOVÉ KARTONY</t>
  </si>
  <si>
    <t>CENA bez DPH</t>
  </si>
  <si>
    <t>CENA s DPH 21%</t>
  </si>
  <si>
    <t>OBJEDNÁVKA ks</t>
  </si>
  <si>
    <t>Karton na 3 láhve HARMONY- černý, bez loga</t>
  </si>
  <si>
    <t>Karton na 1 láhev HARMONY- přírodně hnědý, bez loga</t>
  </si>
  <si>
    <t>Karton na 2 láhve HARMONY- přírodně hnědý, bez loga</t>
  </si>
  <si>
    <t>Karton na 1 láhev ADONIS/sekt - černý, s logem ROCHŮZ</t>
  </si>
  <si>
    <r>
      <t>IČ:</t>
    </r>
    <r>
      <rPr>
        <sz val="12"/>
        <color theme="1"/>
        <rFont val="Calibri"/>
        <family val="2"/>
        <scheme val="minor"/>
      </rPr>
      <t xml:space="preserve"> 48906336</t>
    </r>
    <r>
      <rPr>
        <b/>
        <sz val="12"/>
        <color theme="1"/>
        <rFont val="Calibri"/>
        <family val="2"/>
        <scheme val="minor"/>
      </rPr>
      <t xml:space="preserve">  DIČ: </t>
    </r>
    <r>
      <rPr>
        <sz val="12"/>
        <color theme="1"/>
        <rFont val="Calibri"/>
        <family val="2"/>
        <scheme val="minor"/>
      </rPr>
      <t>CZ48906336</t>
    </r>
  </si>
  <si>
    <t>počet lahví</t>
  </si>
  <si>
    <t>Ryzlink rýnský z našich nejstarších vinic Polešovice a Mařatice.</t>
  </si>
  <si>
    <t>č. š.8/21</t>
  </si>
  <si>
    <t>č. š.7/21</t>
  </si>
  <si>
    <t>1,9 g/l</t>
  </si>
  <si>
    <t>6,0 g/l</t>
  </si>
  <si>
    <t>11,3 g/l</t>
  </si>
  <si>
    <t>7,5 g/l</t>
  </si>
  <si>
    <t>Zlatá medaile Mundus vini 2023 "Best of Show Czech Republic"</t>
  </si>
  <si>
    <t>Částečně zrálo na BQ sudech.</t>
  </si>
  <si>
    <t>Tramín červený 🏆🏆🏆</t>
  </si>
  <si>
    <t>Bronzová medaile DECANTER LONDON 2023</t>
  </si>
  <si>
    <t>TICHÁ ČERVENÁ VÍNA</t>
  </si>
  <si>
    <t>Harmony WHITE</t>
  </si>
  <si>
    <t>č.š.9/22</t>
  </si>
  <si>
    <t xml:space="preserve">Donauriesling </t>
  </si>
  <si>
    <t>vinařská obec Újezdec</t>
  </si>
  <si>
    <t>č.š.8/22</t>
  </si>
  <si>
    <t>2,4 g/l</t>
  </si>
  <si>
    <t>6,7 g/l</t>
  </si>
  <si>
    <t>7,0 g/l</t>
  </si>
  <si>
    <t>č. š.6/22</t>
  </si>
  <si>
    <t>Ryzlink rýnský ADONIS BOTRYTIS</t>
  </si>
  <si>
    <t>13,4 g/l</t>
  </si>
  <si>
    <t>Suché cuvée z našich bílých odrůd připraveno s důrazem na celkovou harmonii vína.</t>
  </si>
  <si>
    <t>Prague Premium Gold Prague Wine Trophy 2023</t>
  </si>
  <si>
    <t>Karton na 3 láhve ADONIS/sekt - černý, luxusní pevný karton s jemným leskem</t>
  </si>
  <si>
    <t>Luxusní dárková krabice na 6 lahví "naležato" - černá, luxusní pevný karton s jemným leskem</t>
  </si>
  <si>
    <t>Taška/odnoska na 6 lahví - černá netkaná textilie, s logem ROCHŮZ</t>
  </si>
  <si>
    <t>Chardonnay </t>
  </si>
  <si>
    <t>vinařská obec Újezdec  </t>
  </si>
  <si>
    <t>č.š.10/22</t>
  </si>
  <si>
    <t>Stříbrná medaile Salon vín ČR 2024</t>
  </si>
  <si>
    <t>Sekt rosé</t>
  </si>
  <si>
    <t>Pinot noir</t>
  </si>
  <si>
    <t>č.š. RM/21</t>
  </si>
  <si>
    <t>5,7 g/l</t>
  </si>
  <si>
    <t>6,6 g/l</t>
  </si>
  <si>
    <t>Hibernal</t>
  </si>
  <si>
    <t>Chardonnay 🏆</t>
  </si>
  <si>
    <t>Sekt CHARM</t>
  </si>
  <si>
    <t>Prague Gold Prague Wine Trophy 2024</t>
  </si>
  <si>
    <t>Nalévátko na víno v dárkové kapsičce logem a fotkami ROCHŮZ</t>
  </si>
  <si>
    <t>7,3 g/l</t>
  </si>
  <si>
    <t>č. š.14/22</t>
  </si>
  <si>
    <t>Zlatá medaile Le Mondial des Vins Blancs Strasbourg 2024</t>
  </si>
  <si>
    <t>Zlatá medaile Mundus vini 2024</t>
  </si>
  <si>
    <t>Prague Premium Gold Prague Wine Trophy 2024</t>
  </si>
  <si>
    <t>č.š.4/23</t>
  </si>
  <si>
    <t>6,4 g/l</t>
  </si>
  <si>
    <t>6,8 g/l</t>
  </si>
  <si>
    <t xml:space="preserve">Pálava </t>
  </si>
  <si>
    <t>č.š.10/23</t>
  </si>
  <si>
    <t>34,4 g/l</t>
  </si>
  <si>
    <t>polosladká</t>
  </si>
  <si>
    <t>Velká zlatá medaile 91b NSV – podoblast Slovácká 2024</t>
  </si>
  <si>
    <t>Velká zlatá medaile 90b Hradecký pohár vína 2024</t>
  </si>
  <si>
    <t>Bronze medal Decanter London 2024</t>
  </si>
  <si>
    <t>Zlatá medaile NSV – podoblast Slovácká 2024</t>
  </si>
  <si>
    <t>polosladké</t>
  </si>
  <si>
    <t>č.š. 5/23</t>
  </si>
  <si>
    <t>Dornfelder</t>
  </si>
  <si>
    <t>2,1 g/l</t>
  </si>
  <si>
    <t>5,2 g/l</t>
  </si>
  <si>
    <t>č.š.20/22</t>
  </si>
  <si>
    <t xml:space="preserve">Harmony RED </t>
  </si>
  <si>
    <t>4,2 g/l</t>
  </si>
  <si>
    <r>
      <rPr>
        <b/>
        <sz val="12"/>
        <color theme="1"/>
        <rFont val="Calibri"/>
        <family val="2"/>
        <scheme val="minor"/>
      </rPr>
      <t>Provozovna:</t>
    </r>
    <r>
      <rPr>
        <sz val="12"/>
        <color theme="1"/>
        <rFont val="Calibri"/>
        <family val="2"/>
        <scheme val="minor"/>
      </rPr>
      <t xml:space="preserve"> Pod Rochusem 1800, Mařatice 686 05</t>
    </r>
  </si>
  <si>
    <t>Prague Premium Gold 94b Prague Wine Trophy 2024</t>
  </si>
  <si>
    <t>vinařská obec Polešovice</t>
  </si>
  <si>
    <t>13,2 g/l</t>
  </si>
  <si>
    <t>č. š.3/20</t>
  </si>
  <si>
    <t>Prague Silver Prague Wine Trophy 2022</t>
  </si>
  <si>
    <t xml:space="preserve">Zlatá medaile Zlatý pohár Česko Slovenska 2022 </t>
  </si>
  <si>
    <t xml:space="preserve">Naše nejstarší víno v nabídce. Skvěle nazrálý ryzlink s krásně zachovalou šťavnatou kyselinou. 
</t>
  </si>
  <si>
    <r>
      <rPr>
        <b/>
        <sz val="12"/>
        <color theme="1"/>
        <rFont val="Calibri"/>
        <family val="2"/>
        <scheme val="minor"/>
      </rPr>
      <t xml:space="preserve">Ryzlink rýnský </t>
    </r>
    <r>
      <rPr>
        <sz val="12"/>
        <color theme="1"/>
        <rFont val="Calibri"/>
        <family val="2"/>
        <scheme val="minor"/>
      </rPr>
      <t xml:space="preserve">  🏆🏆🏆</t>
    </r>
  </si>
  <si>
    <t>č.š.14/23</t>
  </si>
  <si>
    <t>Stříbrná medaile NSV – podoblast Slovácká 2024</t>
  </si>
  <si>
    <t>*Prague  Gold Prague Wine Trophy 2024</t>
  </si>
  <si>
    <t xml:space="preserve">Sekt Blanc de Noir </t>
  </si>
  <si>
    <t>Náš prémiový bílý sekt z modrých hroznů Rulandského modrého vyrobený tradiční metodou kvašení v lahvi. Prvotní i druhotné kvašení probíhalo po dobu 24 měsíců v našich sklepích v srdci.</t>
  </si>
  <si>
    <t>č.š.BDN/21</t>
  </si>
  <si>
    <t>č.š. 2S/21</t>
  </si>
  <si>
    <t>č.š. 3S/21</t>
  </si>
  <si>
    <t xml:space="preserve">Dárkové balení Harmony </t>
  </si>
  <si>
    <t xml:space="preserve">Dárkové balení ADONIS </t>
  </si>
  <si>
    <t xml:space="preserve">Dárkové balení sekty </t>
  </si>
  <si>
    <t xml:space="preserve">Darujte harmonii naši vín zabalenou v dárkové krabičce. Výběr bílého a červeního cuvée potěší milovníky příjemně pitelných vín. </t>
  </si>
  <si>
    <t>Velké dárkové balení rochůzských vín</t>
  </si>
  <si>
    <r>
      <rPr>
        <u/>
        <sz val="12"/>
        <color theme="1"/>
        <rFont val="Calibri (Základní text)"/>
        <charset val="238"/>
      </rPr>
      <t>Balení obsahuje:</t>
    </r>
    <r>
      <rPr>
        <sz val="12"/>
        <color theme="1"/>
        <rFont val="Calibri"/>
        <family val="2"/>
        <scheme val="minor"/>
      </rPr>
      <t xml:space="preserve"> Harmony White, Harmony RED, Karton na 2 láhve HARMONY příodně hnědý</t>
    </r>
  </si>
  <si>
    <r>
      <rPr>
        <u/>
        <sz val="12"/>
        <color theme="1"/>
        <rFont val="Calibri (Základní text)"/>
        <charset val="238"/>
      </rPr>
      <t>Balení obsahuje:</t>
    </r>
    <r>
      <rPr>
        <sz val="12"/>
        <color theme="1"/>
        <rFont val="Calibri"/>
        <family val="2"/>
        <scheme val="minor"/>
      </rPr>
      <t xml:space="preserve"> Sekt rose, Sekt CHARM, Sekt Blanc de Noir, karton na 3 láhve ADONIS - černý</t>
    </r>
  </si>
  <si>
    <t>Karton na 2 láhve ADONIS/sekt - černý,</t>
  </si>
  <si>
    <t xml:space="preserve">Průřez našimi víny je skvelým dárkem nejen pro naše věrné zákazníky, ale i pro vínomily, kteří rochůzská vína zatím neznají. </t>
  </si>
  <si>
    <t>Připravili jsme pro Vás sady našich vín v dárkovém balení za akční ceny.</t>
  </si>
  <si>
    <t xml:space="preserve">Kontaktní osoba: Mgr. Petra Dvořanová </t>
  </si>
  <si>
    <t xml:space="preserve">mob: +420 724 762 404 </t>
  </si>
  <si>
    <t>email: peja@vinarstvirochuz.cz</t>
  </si>
  <si>
    <r>
      <rPr>
        <u/>
        <sz val="12"/>
        <color theme="1"/>
        <rFont val="Calibri (Základní text)"/>
        <charset val="238"/>
      </rPr>
      <t xml:space="preserve">Balení obsahuje: </t>
    </r>
    <r>
      <rPr>
        <sz val="12"/>
        <color theme="1"/>
        <rFont val="Calibri"/>
        <family val="2"/>
        <scheme val="minor"/>
      </rPr>
      <t>Chardonnay 2021 ADONIS, Pinot Noir 2021 ADONIS, Karton na 2 láhve ADONIS černý</t>
    </r>
  </si>
  <si>
    <t>Kombinace našich prémiových vín, která potěší milovníky burgundských vín.</t>
  </si>
  <si>
    <t>Dárkové balení našich sektů vyráběných metodou champagne skvěle doplní jakýkoli slavnostní okamžik.</t>
  </si>
  <si>
    <t xml:space="preserve">Jemně perlivé polosuché víno, které vzniklo kombinací odrůd Müller Thurgau a Muscaris. Díky svěžím bublinkám je naše frizzante skvělé pro horké letní dny. </t>
  </si>
  <si>
    <t>11,7 g/l</t>
  </si>
  <si>
    <t>č. š.13/23</t>
  </si>
  <si>
    <t>6,1 g/l</t>
  </si>
  <si>
    <r>
      <rPr>
        <u/>
        <sz val="12"/>
        <color theme="1"/>
        <rFont val="Calibri (Základní text)"/>
        <charset val="238"/>
      </rPr>
      <t>Balení obsahuje:</t>
    </r>
    <r>
      <rPr>
        <sz val="12"/>
        <color theme="1"/>
        <rFont val="Calibri"/>
        <family val="2"/>
        <scheme val="minor"/>
      </rPr>
      <t xml:space="preserve"> Frizzante 2024, Sekt rose, Harmony WHITE, Harmony RED, Tramín červený 2022 ADONIS, Pinot noir 2021 ADONIS, Luxusní dárková krabice na 6 lahví - černá</t>
    </r>
  </si>
  <si>
    <t xml:space="preserve">V loňském roce oslavilo naše vinařství kulaté 10. narozeniny a při této příležitosti jsem si pro Vás připravili selekci ročníků 2020 - 2024 za akční cenu, a vy si tak sami můžete založit váš soukromý rochůzský archív :)
</t>
  </si>
  <si>
    <r>
      <rPr>
        <u/>
        <sz val="12"/>
        <color theme="1"/>
        <rFont val="Calibri (Základní text)"/>
        <charset val="238"/>
      </rPr>
      <t>Balení obsahuje:</t>
    </r>
    <r>
      <rPr>
        <sz val="12"/>
        <color theme="1"/>
        <rFont val="Calibri"/>
        <family val="2"/>
        <scheme val="minor"/>
      </rPr>
      <t xml:space="preserve"> Ryzlink rýnský mzv 2020 ADONIS, </t>
    </r>
    <r>
      <rPr>
        <sz val="12"/>
        <color theme="1"/>
        <rFont val="Calibri"/>
        <family val="2"/>
        <charset val="238"/>
        <scheme val="minor"/>
      </rPr>
      <t xml:space="preserve">Ryzlink rýnský pozdní sběr 2021 Harmony, Ryzlink rýnský mzv 2021 ADONIS, Donauriesling pozdní sběr 2022 Harmony, Ryzlink rýnský výběr z hroznů 2022 ADONIS, Ryzlink rýnský výběr z hroznů 2023 Harmony </t>
    </r>
  </si>
  <si>
    <t>č.š.1S/23</t>
  </si>
  <si>
    <t xml:space="preserve">Náš jedinečný sekt z Donaurieslingu z naší vinice v Újezdci vyrobený tradiční metodou kvašení v lahvi. Prvotní i druhotné kvašení probíhalo po dobu 12 měsíců v našich sklepích v srdci Slovácka. </t>
  </si>
  <si>
    <t>Jedinečný růžový sekt z Frankovky vyrobený tradiční metodou kvašením v lahvi. Prvotní i druhotné kvašení probíhalo po dobu 18 měsíců v našich sklepích v srdci Slovácka. </t>
  </si>
  <si>
    <t>Jedinečný bílý sekt z Chardonnay a Rulandského modrého vyrobený tradiční metodou kvašením v lahvi. Prvotní i druhotné kvašení probíhalo po dobu 20 měsíců v našich sklepích v srdci Slovácka. </t>
  </si>
  <si>
    <t xml:space="preserve">Frizzante </t>
  </si>
  <si>
    <t xml:space="preserve">Sylvánské zelené </t>
  </si>
  <si>
    <t>č.š.8S/23</t>
  </si>
  <si>
    <t xml:space="preserve">vinařská obec Bzenec, Újezdec </t>
  </si>
  <si>
    <t>5,1 g/l</t>
  </si>
  <si>
    <t xml:space="preserve">Část vína zrála na akátovém sudu. </t>
  </si>
  <si>
    <t>5,9 g/l</t>
  </si>
  <si>
    <t>7,9 g/l</t>
  </si>
  <si>
    <t>Prague Premium Gold Prague Wine Trophy 2025 - 93b</t>
  </si>
  <si>
    <t xml:space="preserve">AKČNÍ CENA     *nevztahuje se množstevní sleva </t>
  </si>
  <si>
    <r>
      <t xml:space="preserve">AKČNÍ CENA     </t>
    </r>
    <r>
      <rPr>
        <b/>
        <sz val="11"/>
        <color theme="0"/>
        <rFont val="Calibri (Základní text)"/>
        <charset val="238"/>
      </rPr>
      <t xml:space="preserve">*neztahuje se množstevní sleva </t>
    </r>
  </si>
  <si>
    <t>21,4 g/l</t>
  </si>
  <si>
    <t xml:space="preserve">vinařská obec Bzenec, Ořechov  </t>
  </si>
  <si>
    <t>Sekt Donauriesling</t>
  </si>
  <si>
    <t xml:space="preserve">Rulandské šedé </t>
  </si>
  <si>
    <t>MNOŽSTEVNÍ SLEVY</t>
  </si>
  <si>
    <t>10 000</t>
  </si>
  <si>
    <t>17 000</t>
  </si>
  <si>
    <t xml:space="preserve">🎁DÁRKOVÁ BALENÍ🎁 *nevztahuje se množstevní sleva </t>
  </si>
  <si>
    <t>* nabídka je platná do 31.12. 2025 nebo do vyprodání zásob</t>
  </si>
  <si>
    <t>Archivační sada ryzlinků</t>
  </si>
  <si>
    <t>DALŠÍ SLUŽBY</t>
  </si>
  <si>
    <t xml:space="preserve">zabalení vín do dárkového kartonu </t>
  </si>
  <si>
    <t>č.š.5/24</t>
  </si>
  <si>
    <t>cena celkem BEZ DPH</t>
  </si>
  <si>
    <t>Karton na 1 láhev HARMONY- bílý, modrý, zelený, bordó, bez loga</t>
  </si>
  <si>
    <t>Karton na 2 láhve HARMONY- bílá, modrá, zelená, bordó, bez loga</t>
  </si>
  <si>
    <t xml:space="preserve">nalepení loga na láhev/dárkový karton v podobě nálepky  *nálepku zajišťuje a hradí objednavatel </t>
  </si>
  <si>
    <t>VÁNOČNÍ NABÍDKA VÍN VINAŘSTVÍ ROCHŮZ PRO FIRMY*</t>
  </si>
  <si>
    <t>* podmínkou uplatnění speciální vánoční nabídky je fakturace na platné IČO</t>
  </si>
  <si>
    <t>* Nový zákazník – fakturace předem / zálohová faktura nebo hotově při osobním převzetí zboží</t>
  </si>
  <si>
    <t>Odběr vína jednorázově/součet v předchozím roce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</si>
</sst>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Kč&quot;;[Red]\-#,##0.00\ &quot;Kč&quot;"/>
    <numFmt numFmtId="164" formatCode="00.0"/>
  </numFmts>
  <fonts count="3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1D2927"/>
      <name val="Calibri"/>
      <family val="2"/>
      <scheme val="minor"/>
    </font>
    <font>
      <sz val="12"/>
      <color rgb="FF1D2927"/>
      <name val="Calibri"/>
      <family val="2"/>
      <scheme val="minor"/>
    </font>
    <font>
      <b/>
      <sz val="18"/>
      <color rgb="FF1D2927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color rgb="FF000000"/>
      <name val="Roboto"/>
    </font>
    <font>
      <sz val="11"/>
      <color theme="1"/>
      <name val="Calibri"/>
      <family val="2"/>
      <scheme val="minor"/>
    </font>
    <font>
      <b/>
      <sz val="20"/>
      <color rgb="FF1D2927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"/>
      <name val="Calibri (Základní text)"/>
      <charset val="238"/>
    </font>
    <font>
      <b/>
      <sz val="11"/>
      <color theme="0"/>
      <name val="Calibri (Základní text)"/>
      <charset val="238"/>
    </font>
    <font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1">
      <alignment horizontal="center"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4">
    <xf numFmtId="0" fontId="0" fillId="0" borderId="0" xfId="0"/>
    <xf numFmtId="0" fontId="5" fillId="0" borderId="0" xfId="0" applyFont="1" applyAlignment="1">
      <alignment vertical="center"/>
    </xf>
    <xf numFmtId="0" fontId="0" fillId="0" borderId="9" xfId="0" applyBorder="1"/>
    <xf numFmtId="8" fontId="0" fillId="0" borderId="0" xfId="0" applyNumberFormat="1"/>
    <xf numFmtId="0" fontId="9" fillId="0" borderId="0" xfId="0" applyFont="1" applyAlignment="1">
      <alignment vertical="center"/>
    </xf>
    <xf numFmtId="0" fontId="5" fillId="0" borderId="0" xfId="0" applyFont="1"/>
    <xf numFmtId="0" fontId="6" fillId="0" borderId="8" xfId="0" applyFont="1" applyBorder="1"/>
    <xf numFmtId="0" fontId="11" fillId="0" borderId="0" xfId="0" applyFont="1" applyAlignment="1">
      <alignment horizontal="left" vertical="center"/>
    </xf>
    <xf numFmtId="0" fontId="5" fillId="0" borderId="8" xfId="0" applyFont="1" applyBorder="1"/>
    <xf numFmtId="0" fontId="6" fillId="0" borderId="0" xfId="0" applyFont="1"/>
    <xf numFmtId="0" fontId="5" fillId="0" borderId="9" xfId="0" applyFont="1" applyBorder="1"/>
    <xf numFmtId="0" fontId="13" fillId="0" borderId="0" xfId="0" applyFont="1" applyAlignment="1">
      <alignment wrapText="1"/>
    </xf>
    <xf numFmtId="8" fontId="5" fillId="0" borderId="8" xfId="0" applyNumberFormat="1" applyFont="1" applyBorder="1"/>
    <xf numFmtId="0" fontId="13" fillId="0" borderId="0" xfId="0" applyFont="1"/>
    <xf numFmtId="0" fontId="5" fillId="0" borderId="9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8" xfId="0" applyNumberFormat="1" applyFont="1" applyBorder="1" applyAlignment="1">
      <alignment horizontal="center"/>
    </xf>
    <xf numFmtId="8" fontId="5" fillId="0" borderId="0" xfId="0" applyNumberFormat="1" applyFont="1"/>
    <xf numFmtId="0" fontId="5" fillId="0" borderId="0" xfId="9" applyBorder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3" fillId="0" borderId="9" xfId="0" applyFont="1" applyBorder="1" applyAlignment="1">
      <alignment wrapText="1"/>
    </xf>
    <xf numFmtId="8" fontId="5" fillId="0" borderId="9" xfId="0" applyNumberFormat="1" applyFont="1" applyBorder="1"/>
    <xf numFmtId="0" fontId="5" fillId="0" borderId="0" xfId="0" applyFont="1" applyAlignment="1">
      <alignment vertical="center" wrapText="1"/>
    </xf>
    <xf numFmtId="164" fontId="5" fillId="0" borderId="9" xfId="0" applyNumberFormat="1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3" borderId="0" xfId="0" applyFont="1" applyFill="1"/>
    <xf numFmtId="0" fontId="6" fillId="7" borderId="0" xfId="0" applyFont="1" applyFill="1"/>
    <xf numFmtId="8" fontId="6" fillId="7" borderId="0" xfId="0" applyNumberFormat="1" applyFont="1" applyFill="1"/>
    <xf numFmtId="0" fontId="20" fillId="0" borderId="8" xfId="0" applyFont="1" applyBorder="1"/>
    <xf numFmtId="0" fontId="20" fillId="0" borderId="0" xfId="0" applyFont="1"/>
    <xf numFmtId="0" fontId="20" fillId="0" borderId="9" xfId="0" applyFont="1" applyBorder="1"/>
    <xf numFmtId="0" fontId="5" fillId="0" borderId="0" xfId="0" applyFont="1" applyAlignment="1">
      <alignment horizontal="left"/>
    </xf>
    <xf numFmtId="8" fontId="6" fillId="0" borderId="0" xfId="0" applyNumberFormat="1" applyFont="1"/>
    <xf numFmtId="0" fontId="14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8" fontId="6" fillId="8" borderId="1" xfId="0" applyNumberFormat="1" applyFont="1" applyFill="1" applyBorder="1" applyAlignment="1">
      <alignment horizontal="center" vertical="center"/>
    </xf>
    <xf numFmtId="8" fontId="0" fillId="0" borderId="9" xfId="0" applyNumberFormat="1" applyBorder="1"/>
    <xf numFmtId="0" fontId="17" fillId="0" borderId="0" xfId="0" applyFont="1" applyAlignment="1">
      <alignment horizontal="justify" vertical="center"/>
    </xf>
    <xf numFmtId="0" fontId="14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2" borderId="0" xfId="0" applyFont="1" applyFill="1"/>
    <xf numFmtId="0" fontId="6" fillId="0" borderId="8" xfId="0" applyFont="1" applyBorder="1" applyAlignment="1">
      <alignment horizontal="justify" vertical="center"/>
    </xf>
    <xf numFmtId="0" fontId="6" fillId="0" borderId="0" xfId="0" applyFont="1" applyAlignment="1">
      <alignment horizontal="center"/>
    </xf>
    <xf numFmtId="0" fontId="6" fillId="0" borderId="9" xfId="0" applyFont="1" applyBorder="1"/>
    <xf numFmtId="0" fontId="13" fillId="0" borderId="0" xfId="0" applyFont="1" applyAlignment="1">
      <alignment horizontal="left" vertical="center" wrapText="1"/>
    </xf>
    <xf numFmtId="0" fontId="13" fillId="0" borderId="9" xfId="0" applyFont="1" applyBorder="1"/>
    <xf numFmtId="0" fontId="9" fillId="0" borderId="9" xfId="0" applyFont="1" applyBorder="1"/>
    <xf numFmtId="0" fontId="5" fillId="0" borderId="0" xfId="0" applyFont="1" applyAlignment="1">
      <alignment horizontal="left" vertical="center"/>
    </xf>
    <xf numFmtId="0" fontId="7" fillId="0" borderId="0" xfId="12"/>
    <xf numFmtId="0" fontId="24" fillId="0" borderId="0" xfId="0" applyFont="1" applyAlignment="1">
      <alignment horizontal="justify" vertical="center"/>
    </xf>
    <xf numFmtId="0" fontId="24" fillId="0" borderId="8" xfId="0" applyFont="1" applyBorder="1" applyAlignment="1">
      <alignment horizontal="justify" vertical="center"/>
    </xf>
    <xf numFmtId="0" fontId="24" fillId="0" borderId="9" xfId="0" applyFont="1" applyBorder="1" applyAlignment="1">
      <alignment horizontal="justify" vertical="center"/>
    </xf>
    <xf numFmtId="0" fontId="13" fillId="0" borderId="0" xfId="0" applyFont="1" applyAlignment="1">
      <alignment vertical="top" wrapText="1"/>
    </xf>
    <xf numFmtId="0" fontId="6" fillId="0" borderId="8" xfId="0" applyFont="1" applyBorder="1" applyAlignment="1">
      <alignment horizontal="center"/>
    </xf>
    <xf numFmtId="0" fontId="13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4" fillId="3" borderId="8" xfId="0" applyFont="1" applyFill="1" applyBorder="1" applyAlignment="1">
      <alignment vertical="top"/>
    </xf>
    <xf numFmtId="0" fontId="14" fillId="3" borderId="5" xfId="0" applyFont="1" applyFill="1" applyBorder="1" applyAlignment="1">
      <alignment vertical="top"/>
    </xf>
    <xf numFmtId="0" fontId="14" fillId="3" borderId="9" xfId="0" applyFont="1" applyFill="1" applyBorder="1" applyAlignment="1">
      <alignment vertical="top"/>
    </xf>
    <xf numFmtId="0" fontId="14" fillId="3" borderId="7" xfId="0" applyFont="1" applyFill="1" applyBorder="1" applyAlignment="1">
      <alignment vertical="top"/>
    </xf>
    <xf numFmtId="0" fontId="2" fillId="0" borderId="9" xfId="0" applyFont="1" applyBorder="1" applyAlignment="1">
      <alignment vertical="top" wrapText="1"/>
    </xf>
    <xf numFmtId="14" fontId="18" fillId="5" borderId="0" xfId="0" applyNumberFormat="1" applyFont="1" applyFill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6" fillId="7" borderId="8" xfId="0" applyFont="1" applyFill="1" applyBorder="1"/>
    <xf numFmtId="2" fontId="6" fillId="7" borderId="8" xfId="0" applyNumberFormat="1" applyFont="1" applyFill="1" applyBorder="1"/>
    <xf numFmtId="0" fontId="17" fillId="0" borderId="0" xfId="0" applyFont="1"/>
    <xf numFmtId="0" fontId="10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justify" vertical="center"/>
    </xf>
    <xf numFmtId="164" fontId="9" fillId="0" borderId="8" xfId="0" applyNumberFormat="1" applyFont="1" applyBorder="1" applyAlignment="1">
      <alignment horizontal="center"/>
    </xf>
    <xf numFmtId="8" fontId="9" fillId="0" borderId="8" xfId="0" applyNumberFormat="1" applyFont="1" applyBorder="1"/>
    <xf numFmtId="0" fontId="9" fillId="0" borderId="0" xfId="0" applyFont="1"/>
    <xf numFmtId="0" fontId="10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8" fontId="9" fillId="0" borderId="0" xfId="0" applyNumberFormat="1" applyFont="1"/>
    <xf numFmtId="0" fontId="22" fillId="0" borderId="0" xfId="0" applyFont="1" applyAlignment="1">
      <alignment horizontal="left" wrapText="1"/>
    </xf>
    <xf numFmtId="0" fontId="10" fillId="7" borderId="8" xfId="0" applyFont="1" applyFill="1" applyBorder="1"/>
    <xf numFmtId="0" fontId="6" fillId="7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7" fillId="0" borderId="17" xfId="0" applyFont="1" applyBorder="1" applyAlignment="1">
      <alignment horizontal="center" vertical="center" wrapText="1"/>
    </xf>
    <xf numFmtId="9" fontId="17" fillId="0" borderId="18" xfId="0" applyNumberFormat="1" applyFont="1" applyBorder="1" applyAlignment="1">
      <alignment horizontal="center" vertical="center" wrapText="1"/>
    </xf>
    <xf numFmtId="3" fontId="17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18" fillId="6" borderId="0" xfId="0" applyFont="1" applyFill="1" applyAlignment="1">
      <alignment horizontal="left" vertical="center" wrapText="1"/>
    </xf>
    <xf numFmtId="0" fontId="16" fillId="8" borderId="0" xfId="0" applyFont="1" applyFill="1" applyAlignment="1">
      <alignment horizontal="center" vertical="center"/>
    </xf>
    <xf numFmtId="0" fontId="16" fillId="8" borderId="15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6" fillId="7" borderId="0" xfId="0" applyFont="1" applyFill="1" applyAlignment="1">
      <alignment horizontal="left" wrapText="1"/>
    </xf>
    <xf numFmtId="8" fontId="6" fillId="7" borderId="0" xfId="0" applyNumberFormat="1" applyFont="1" applyFill="1" applyAlignment="1">
      <alignment horizontal="right"/>
    </xf>
    <xf numFmtId="0" fontId="6" fillId="7" borderId="8" xfId="0" applyFont="1" applyFill="1" applyBorder="1" applyAlignment="1">
      <alignment horizontal="left" wrapText="1"/>
    </xf>
    <xf numFmtId="8" fontId="6" fillId="7" borderId="8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5" fillId="9" borderId="0" xfId="0" applyFont="1" applyFill="1" applyAlignment="1">
      <alignment horizontal="left" vertical="top"/>
    </xf>
    <xf numFmtId="0" fontId="13" fillId="0" borderId="9" xfId="0" applyFont="1" applyBorder="1" applyAlignment="1">
      <alignment horizontal="left" vertical="top" wrapText="1"/>
    </xf>
    <xf numFmtId="0" fontId="14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6" fillId="10" borderId="9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29" fillId="0" borderId="9" xfId="0" applyFont="1" applyBorder="1" applyAlignment="1">
      <alignment horizontal="left" wrapText="1"/>
    </xf>
    <xf numFmtId="0" fontId="14" fillId="3" borderId="2" xfId="9" applyFont="1" applyFill="1" applyBorder="1">
      <alignment horizontal="center" vertical="center"/>
    </xf>
    <xf numFmtId="0" fontId="14" fillId="3" borderId="3" xfId="9" applyFont="1" applyFill="1" applyBorder="1">
      <alignment horizontal="center" vertical="center"/>
    </xf>
    <xf numFmtId="0" fontId="2" fillId="0" borderId="0" xfId="0" applyFont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2" borderId="2" xfId="9" applyFont="1" applyFill="1" applyBorder="1">
      <alignment horizontal="center" vertical="center"/>
    </xf>
    <xf numFmtId="0" fontId="14" fillId="2" borderId="3" xfId="9" applyFont="1" applyFill="1" applyBorder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12" applyAlignment="1">
      <alignment horizontal="left" vertical="center"/>
    </xf>
    <xf numFmtId="0" fontId="7" fillId="0" borderId="0" xfId="12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9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center"/>
    </xf>
    <xf numFmtId="0" fontId="21" fillId="5" borderId="0" xfId="0" applyFont="1" applyFill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3" fillId="0" borderId="9" xfId="0" applyFont="1" applyBorder="1" applyAlignment="1">
      <alignment horizontal="left" wrapText="1"/>
    </xf>
    <xf numFmtId="0" fontId="22" fillId="0" borderId="9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16" fillId="5" borderId="9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8" borderId="0" xfId="0" applyFont="1" applyFill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8" fontId="6" fillId="8" borderId="0" xfId="0" applyNumberFormat="1" applyFont="1" applyFill="1" applyAlignment="1">
      <alignment horizontal="center" vertical="center"/>
    </xf>
    <xf numFmtId="8" fontId="6" fillId="8" borderId="9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16" fillId="3" borderId="0" xfId="0" applyFont="1" applyFill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16" fillId="8" borderId="9" xfId="0" applyFont="1" applyFill="1" applyBorder="1" applyAlignment="1">
      <alignment vertical="center"/>
    </xf>
    <xf numFmtId="8" fontId="0" fillId="8" borderId="0" xfId="0" applyNumberFormat="1" applyFill="1" applyAlignment="1">
      <alignment horizontal="center"/>
    </xf>
    <xf numFmtId="8" fontId="0" fillId="8" borderId="9" xfId="0" applyNumberFormat="1" applyFill="1" applyBorder="1" applyAlignment="1">
      <alignment horizontal="center"/>
    </xf>
    <xf numFmtId="0" fontId="16" fillId="8" borderId="9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left" vertical="center"/>
    </xf>
    <xf numFmtId="0" fontId="14" fillId="5" borderId="2" xfId="9" applyFont="1" applyFill="1" applyBorder="1">
      <alignment horizontal="center" vertical="center"/>
    </xf>
    <xf numFmtId="0" fontId="14" fillId="5" borderId="3" xfId="9" applyFont="1" applyFill="1" applyBorder="1">
      <alignment horizontal="center" vertical="center"/>
    </xf>
    <xf numFmtId="0" fontId="21" fillId="0" borderId="0" xfId="0" applyFont="1" applyFill="1" applyAlignment="1">
      <alignment horizontal="left" vertical="center"/>
    </xf>
    <xf numFmtId="14" fontId="1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5" borderId="0" xfId="0" applyFont="1" applyFill="1" applyAlignment="1">
      <alignment horizontal="left" vertical="top" wrapText="1"/>
    </xf>
    <xf numFmtId="0" fontId="2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top"/>
    </xf>
  </cellXfs>
  <cellStyles count="64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10" builtinId="8" hidden="1"/>
    <cellStyle name="Hypertextový odkaz" xfId="12" builtinId="8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1" builtinId="9" hidden="1"/>
    <cellStyle name="Použitý hypertextový odkaz" xfId="13" builtinId="9" hidden="1"/>
    <cellStyle name="Použitý hypertextový odkaz" xfId="14" builtinId="9" hidden="1"/>
    <cellStyle name="Použitý hypertextový odkaz" xfId="15" builtinId="9" hidden="1"/>
    <cellStyle name="Použitý hypertextový odkaz" xfId="16" builtinId="9" hidden="1"/>
    <cellStyle name="Použitý hypertextový odkaz" xfId="17" builtinId="9" hidden="1"/>
    <cellStyle name="Použitý hypertextový odkaz" xfId="18" builtinId="9" hidden="1"/>
    <cellStyle name="Použitý hypertextový odkaz" xfId="19" builtinId="9" hidden="1"/>
    <cellStyle name="Použitý hypertextový odkaz" xfId="20" builtinId="9" hidden="1"/>
    <cellStyle name="Použitý hypertextový odkaz" xfId="21" builtinId="9" hidden="1"/>
    <cellStyle name="Použitý hypertextový odkaz" xfId="22" builtinId="9" hidden="1"/>
    <cellStyle name="Použitý hypertextový odkaz" xfId="23" builtinId="9" hidden="1"/>
    <cellStyle name="Použitý hypertextový odkaz" xfId="24" builtinId="9" hidden="1"/>
    <cellStyle name="Použitý hypertextový odkaz" xfId="25" builtinId="9" hidden="1"/>
    <cellStyle name="Použitý hypertextový odkaz" xfId="26" builtinId="9" hidden="1"/>
    <cellStyle name="Použitý hypertextový odkaz" xfId="27" builtinId="9" hidden="1"/>
    <cellStyle name="Použitý hypertextový odkaz" xfId="28" builtinId="9" hidden="1"/>
    <cellStyle name="Použitý hypertextový odkaz" xfId="29" builtinId="9" hidden="1"/>
    <cellStyle name="Použitý hypertextový odkaz" xfId="30" builtinId="9" hidden="1"/>
    <cellStyle name="Použitý hypertextový odkaz" xfId="31" builtinId="9" hidden="1"/>
    <cellStyle name="Použitý hypertextový odkaz" xfId="32" builtinId="9" hidden="1"/>
    <cellStyle name="Použitý hypertextový odkaz" xfId="33" builtinId="9" hidden="1"/>
    <cellStyle name="Použitý hypertextový odkaz" xfId="34" builtinId="9" hidden="1"/>
    <cellStyle name="Použitý hypertextový odkaz" xfId="35" builtinId="9" hidden="1"/>
    <cellStyle name="Použitý hypertextový odkaz" xfId="36" builtinId="9" hidden="1"/>
    <cellStyle name="Použitý hypertextový odkaz" xfId="37" builtinId="9" hidden="1"/>
    <cellStyle name="Použitý hypertextový odkaz" xfId="38" builtinId="9" hidden="1"/>
    <cellStyle name="Použitý hypertextový odkaz" xfId="39" builtinId="9" hidden="1"/>
    <cellStyle name="Použitý hypertextový odkaz" xfId="40" builtinId="9" hidden="1"/>
    <cellStyle name="Použitý hypertextový odkaz" xfId="41" builtinId="9" hidden="1"/>
    <cellStyle name="Použitý hypertextový odkaz" xfId="42" builtinId="9" hidden="1"/>
    <cellStyle name="Použitý hypertextový odkaz" xfId="43" builtinId="9" hidden="1"/>
    <cellStyle name="Použitý hypertextový odkaz" xfId="44" builtinId="9" hidden="1"/>
    <cellStyle name="Použitý hypertextový odkaz" xfId="45" builtinId="9" hidden="1"/>
    <cellStyle name="Použitý hypertextový odkaz" xfId="46" builtinId="9" hidden="1"/>
    <cellStyle name="Použitý hypertextový odkaz" xfId="47" builtinId="9" hidden="1"/>
    <cellStyle name="Použitý hypertextový odkaz" xfId="48" builtinId="9" hidden="1"/>
    <cellStyle name="Použitý hypertextový odkaz" xfId="49" builtinId="9" hidden="1"/>
    <cellStyle name="Použitý hypertextový odkaz" xfId="50" builtinId="9" hidden="1"/>
    <cellStyle name="Použitý hypertextový odkaz" xfId="51" builtinId="9" hidden="1"/>
    <cellStyle name="Použitý hypertextový odkaz" xfId="52" builtinId="9" hidden="1"/>
    <cellStyle name="Použitý hypertextový odkaz" xfId="53" builtinId="9" hidden="1"/>
    <cellStyle name="Použitý hypertextový odkaz" xfId="54" builtinId="9" hidden="1"/>
    <cellStyle name="Použitý hypertextový odkaz" xfId="55" builtinId="9" hidden="1"/>
    <cellStyle name="Použitý hypertextový odkaz" xfId="56" builtinId="9" hidden="1"/>
    <cellStyle name="Použitý hypertextový odkaz" xfId="57" builtinId="9" hidden="1"/>
    <cellStyle name="Použitý hypertextový odkaz" xfId="58" builtinId="9" hidden="1"/>
    <cellStyle name="Použitý hypertextový odkaz" xfId="59" builtinId="9" hidden="1"/>
    <cellStyle name="Použitý hypertextový odkaz" xfId="60" builtinId="9" hidden="1"/>
    <cellStyle name="Použitý hypertextový odkaz" xfId="61" builtinId="9" hidden="1"/>
    <cellStyle name="Použitý hypertextový odkaz" xfId="62" builtinId="9" hidden="1"/>
    <cellStyle name="Použitý hypertextový odkaz" xfId="63" builtinId="9" hidden="1"/>
    <cellStyle name="Style 1" xfId="9" xr:uid="{00000000-0005-0000-0000-00003F000000}"/>
  </cellStyles>
  <dxfs count="0"/>
  <tableStyles count="1" defaultTableStyle="TableStyleMedium9" defaultPivotStyle="PivotStyleMedium4">
    <tableStyle name="Table Style 1" pivot="0" count="0" xr9:uid="{00000000-0011-0000-FFFF-FFFF00000000}"/>
  </tableStyles>
  <colors>
    <mruColors>
      <color rgb="FFBC9C64"/>
      <color rgb="FF1D2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30738</xdr:colOff>
      <xdr:row>5</xdr:row>
      <xdr:rowOff>22668</xdr:rowOff>
    </xdr:from>
    <xdr:to>
      <xdr:col>7</xdr:col>
      <xdr:colOff>388945</xdr:colOff>
      <xdr:row>14</xdr:row>
      <xdr:rowOff>183833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4273D73-C8B5-1E49-82AA-B8A083405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7058" y="1394268"/>
          <a:ext cx="4981007" cy="1989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facebook.com/vinarstvirochu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5"/>
  <sheetViews>
    <sheetView tabSelected="1" topLeftCell="A41" zoomScale="125" zoomScaleNormal="125" workbookViewId="0">
      <selection activeCell="L55" sqref="L55:L56"/>
    </sheetView>
  </sheetViews>
  <sheetFormatPr baseColWidth="10" defaultColWidth="11.1640625" defaultRowHeight="16" x14ac:dyDescent="0.2"/>
  <cols>
    <col min="1" max="1" width="35.5" customWidth="1"/>
    <col min="2" max="2" width="11.5" customWidth="1"/>
    <col min="3" max="3" width="24.33203125" customWidth="1"/>
    <col min="4" max="5" width="8.83203125" customWidth="1"/>
    <col min="6" max="6" width="6.83203125" customWidth="1"/>
    <col min="7" max="8" width="11.83203125" customWidth="1"/>
    <col min="9" max="9" width="14.83203125" customWidth="1"/>
    <col min="12" max="12" width="33" customWidth="1"/>
  </cols>
  <sheetData>
    <row r="1" spans="1:11" ht="26" x14ac:dyDescent="0.2">
      <c r="A1" s="160" t="s">
        <v>183</v>
      </c>
      <c r="B1" s="160"/>
      <c r="C1" s="160"/>
      <c r="D1" s="160"/>
      <c r="E1" s="160"/>
      <c r="F1" s="161" t="s">
        <v>34</v>
      </c>
      <c r="G1" s="161"/>
      <c r="H1" s="161"/>
      <c r="I1" s="82">
        <v>45901</v>
      </c>
    </row>
    <row r="2" spans="1:11" ht="18" customHeight="1" x14ac:dyDescent="0.2">
      <c r="A2" s="191" t="s">
        <v>174</v>
      </c>
      <c r="B2" s="191"/>
      <c r="C2" s="191"/>
      <c r="D2" s="192"/>
      <c r="E2" s="103"/>
      <c r="F2" s="186"/>
      <c r="G2" s="186"/>
      <c r="H2" s="186"/>
      <c r="I2" s="187"/>
    </row>
    <row r="3" spans="1:11" ht="18" customHeight="1" x14ac:dyDescent="0.2">
      <c r="A3" s="193" t="s">
        <v>184</v>
      </c>
      <c r="B3" s="193"/>
      <c r="C3" s="193"/>
      <c r="D3" s="192"/>
      <c r="E3" s="103"/>
      <c r="F3" s="186"/>
      <c r="G3" s="186"/>
      <c r="H3" s="186"/>
      <c r="I3" s="187"/>
    </row>
    <row r="4" spans="1:11" ht="18" customHeight="1" x14ac:dyDescent="0.2">
      <c r="A4" s="191" t="s">
        <v>185</v>
      </c>
      <c r="B4" s="191"/>
      <c r="C4" s="191"/>
      <c r="D4" s="191"/>
      <c r="E4" s="103"/>
      <c r="F4" s="186"/>
      <c r="G4" s="186"/>
      <c r="H4" s="186"/>
      <c r="I4" s="187"/>
    </row>
    <row r="5" spans="1:11" ht="26" x14ac:dyDescent="0.2">
      <c r="A5" s="1"/>
      <c r="D5" s="103"/>
      <c r="E5" s="103"/>
      <c r="F5" s="186"/>
      <c r="G5" s="186"/>
      <c r="H5" s="186"/>
      <c r="I5" s="187"/>
    </row>
    <row r="6" spans="1:11" x14ac:dyDescent="0.2">
      <c r="A6" s="48" t="s">
        <v>25</v>
      </c>
      <c r="B6" s="48"/>
      <c r="C6" s="157"/>
      <c r="D6" s="157"/>
      <c r="E6" s="157"/>
      <c r="F6" s="157"/>
      <c r="G6" s="157"/>
      <c r="H6" s="157"/>
      <c r="I6" s="188"/>
      <c r="J6" s="188"/>
      <c r="K6" s="188"/>
    </row>
    <row r="7" spans="1:11" x14ac:dyDescent="0.2">
      <c r="A7" s="148" t="s">
        <v>111</v>
      </c>
      <c r="B7" s="148"/>
      <c r="C7" s="157"/>
      <c r="D7" s="157"/>
      <c r="E7" s="157"/>
      <c r="F7" s="157"/>
      <c r="G7" s="157"/>
      <c r="H7" s="157"/>
      <c r="I7" s="188"/>
      <c r="J7" s="188"/>
      <c r="K7" s="188"/>
    </row>
    <row r="8" spans="1:11" x14ac:dyDescent="0.2">
      <c r="A8" s="147" t="s">
        <v>43</v>
      </c>
      <c r="B8" s="148"/>
      <c r="C8" s="157"/>
      <c r="D8" s="157"/>
      <c r="E8" s="157"/>
      <c r="F8" s="157"/>
      <c r="G8" s="157"/>
      <c r="H8" s="157"/>
      <c r="I8" s="189"/>
      <c r="J8" s="190"/>
      <c r="K8" s="190"/>
    </row>
    <row r="9" spans="1:11" x14ac:dyDescent="0.2">
      <c r="A9" s="149" t="s">
        <v>12</v>
      </c>
      <c r="B9" s="149"/>
      <c r="C9" s="157"/>
      <c r="D9" s="157"/>
      <c r="E9" s="157"/>
      <c r="F9" s="157"/>
      <c r="G9" s="157"/>
      <c r="H9" s="157"/>
      <c r="I9" s="1"/>
    </row>
    <row r="10" spans="1:11" x14ac:dyDescent="0.2">
      <c r="A10" s="150" t="s">
        <v>13</v>
      </c>
      <c r="B10" s="150"/>
      <c r="C10" s="157"/>
      <c r="D10" s="157"/>
      <c r="E10" s="157"/>
      <c r="F10" s="157"/>
      <c r="G10" s="157"/>
      <c r="H10" s="157"/>
      <c r="I10" s="1"/>
    </row>
    <row r="11" spans="1:11" x14ac:dyDescent="0.2">
      <c r="A11" s="66"/>
      <c r="B11" s="66"/>
      <c r="C11" s="157"/>
      <c r="D11" s="157"/>
      <c r="E11" s="157"/>
      <c r="F11" s="157"/>
      <c r="G11" s="157"/>
      <c r="H11" s="157"/>
      <c r="I11" s="1"/>
    </row>
    <row r="12" spans="1:11" x14ac:dyDescent="0.2">
      <c r="A12" s="41" t="s">
        <v>138</v>
      </c>
      <c r="B12" s="4"/>
      <c r="C12" s="157"/>
      <c r="D12" s="157"/>
      <c r="E12" s="157"/>
      <c r="F12" s="157"/>
      <c r="G12" s="157"/>
      <c r="H12" s="157"/>
      <c r="I12" s="1"/>
    </row>
    <row r="13" spans="1:11" x14ac:dyDescent="0.2">
      <c r="A13" s="65" t="s">
        <v>139</v>
      </c>
      <c r="B13" s="65"/>
      <c r="C13" s="157"/>
      <c r="D13" s="157"/>
      <c r="E13" s="157"/>
      <c r="F13" s="157"/>
      <c r="G13" s="157"/>
      <c r="H13" s="157"/>
      <c r="I13" s="1"/>
    </row>
    <row r="14" spans="1:11" x14ac:dyDescent="0.2">
      <c r="A14" s="7" t="s">
        <v>140</v>
      </c>
      <c r="B14" s="7"/>
      <c r="C14" s="157"/>
      <c r="D14" s="157"/>
      <c r="E14" s="157"/>
      <c r="F14" s="157"/>
      <c r="G14" s="157"/>
      <c r="H14" s="157"/>
      <c r="I14" s="1"/>
    </row>
    <row r="15" spans="1:11" x14ac:dyDescent="0.2">
      <c r="A15" s="5"/>
      <c r="B15" s="5"/>
      <c r="C15" s="157"/>
      <c r="D15" s="157"/>
      <c r="E15" s="157"/>
      <c r="F15" s="157"/>
      <c r="G15" s="157"/>
      <c r="H15" s="157"/>
      <c r="I15" s="1"/>
      <c r="K15" s="22"/>
    </row>
    <row r="16" spans="1:11" x14ac:dyDescent="0.2">
      <c r="A16" s="9" t="s">
        <v>18</v>
      </c>
      <c r="B16" s="9"/>
      <c r="C16" s="5"/>
      <c r="D16" s="5"/>
      <c r="E16" s="5"/>
      <c r="F16" s="5"/>
      <c r="G16" s="5"/>
      <c r="H16" s="5"/>
      <c r="I16" s="5"/>
    </row>
    <row r="17" spans="1:10" x14ac:dyDescent="0.2">
      <c r="A17" s="9"/>
      <c r="B17" s="9"/>
      <c r="C17" s="5"/>
      <c r="D17" s="5"/>
      <c r="E17" s="5"/>
      <c r="F17" s="5"/>
      <c r="G17" s="5"/>
      <c r="H17" s="5"/>
      <c r="I17" s="5"/>
    </row>
    <row r="18" spans="1:10" ht="24" x14ac:dyDescent="0.3">
      <c r="A18" s="129" t="s">
        <v>164</v>
      </c>
      <c r="B18" s="129"/>
      <c r="C18" s="129"/>
      <c r="D18" s="15"/>
      <c r="E18" s="15"/>
      <c r="F18" s="15"/>
      <c r="G18" s="15"/>
      <c r="H18" s="15"/>
      <c r="I18" s="15"/>
      <c r="J18" s="46"/>
    </row>
    <row r="19" spans="1:10" ht="16" customHeight="1" x14ac:dyDescent="0.2">
      <c r="A19" s="130" t="s">
        <v>0</v>
      </c>
      <c r="B19" s="130" t="s">
        <v>23</v>
      </c>
      <c r="C19" s="130" t="s">
        <v>1</v>
      </c>
      <c r="D19" s="132" t="s">
        <v>2</v>
      </c>
      <c r="E19" s="133"/>
      <c r="F19" s="130" t="s">
        <v>8</v>
      </c>
      <c r="G19" s="33" t="s">
        <v>3</v>
      </c>
      <c r="H19" s="33" t="s">
        <v>3</v>
      </c>
      <c r="I19" s="138" t="s">
        <v>38</v>
      </c>
    </row>
    <row r="20" spans="1:10" x14ac:dyDescent="0.2">
      <c r="A20" s="131"/>
      <c r="B20" s="131"/>
      <c r="C20" s="131"/>
      <c r="D20" s="35" t="s">
        <v>7</v>
      </c>
      <c r="E20" s="36" t="s">
        <v>9</v>
      </c>
      <c r="F20" s="131"/>
      <c r="G20" s="34" t="s">
        <v>10</v>
      </c>
      <c r="H20" s="34" t="s">
        <v>11</v>
      </c>
      <c r="I20" s="139"/>
    </row>
    <row r="21" spans="1:10" ht="19" x14ac:dyDescent="0.2">
      <c r="A21" s="134" t="s">
        <v>165</v>
      </c>
      <c r="B21" s="134"/>
      <c r="C21" s="134"/>
      <c r="D21" s="134"/>
      <c r="E21" s="134"/>
      <c r="F21" s="134"/>
      <c r="G21" s="134"/>
      <c r="H21" s="134"/>
      <c r="I21" s="134"/>
      <c r="J21" s="135"/>
    </row>
    <row r="22" spans="1:10" x14ac:dyDescent="0.2">
      <c r="A22" s="43" t="s">
        <v>57</v>
      </c>
      <c r="B22" s="19">
        <v>2022</v>
      </c>
      <c r="C22" s="8" t="s">
        <v>4</v>
      </c>
      <c r="D22" s="116" t="s">
        <v>6</v>
      </c>
      <c r="E22" s="116"/>
      <c r="F22" s="26">
        <v>12.5</v>
      </c>
      <c r="G22" s="12">
        <v>140.5</v>
      </c>
      <c r="H22" s="21">
        <v>170</v>
      </c>
      <c r="I22" s="45"/>
    </row>
    <row r="23" spans="1:10" x14ac:dyDescent="0.2">
      <c r="A23" s="5" t="s">
        <v>58</v>
      </c>
      <c r="B23" s="19"/>
      <c r="C23" s="5"/>
      <c r="D23" s="25" t="s">
        <v>62</v>
      </c>
      <c r="E23" s="25" t="s">
        <v>31</v>
      </c>
      <c r="F23" s="26"/>
      <c r="G23" s="21"/>
      <c r="H23" s="46"/>
      <c r="I23" s="46"/>
    </row>
    <row r="24" spans="1:10" x14ac:dyDescent="0.2">
      <c r="A24" s="136" t="s">
        <v>68</v>
      </c>
      <c r="B24" s="19"/>
      <c r="C24" s="5"/>
      <c r="D24" s="25"/>
      <c r="E24" s="25"/>
      <c r="F24" s="26"/>
      <c r="G24" s="21"/>
      <c r="H24" s="46"/>
      <c r="I24" s="46"/>
    </row>
    <row r="25" spans="1:10" x14ac:dyDescent="0.2">
      <c r="A25" s="136"/>
      <c r="B25" s="19"/>
      <c r="C25" s="5"/>
      <c r="D25" s="25"/>
      <c r="E25" s="25"/>
      <c r="F25" s="26"/>
      <c r="G25" s="21"/>
      <c r="H25" s="46"/>
      <c r="I25" s="46"/>
    </row>
    <row r="26" spans="1:10" x14ac:dyDescent="0.2">
      <c r="A26" s="137"/>
      <c r="B26" s="18"/>
      <c r="C26" s="10"/>
      <c r="D26" s="14"/>
      <c r="E26" s="14"/>
      <c r="F26" s="31"/>
      <c r="G26" s="29"/>
      <c r="H26" s="47"/>
      <c r="I26" s="47"/>
    </row>
    <row r="27" spans="1:10" x14ac:dyDescent="0.2">
      <c r="A27" s="43" t="s">
        <v>73</v>
      </c>
      <c r="B27" s="60">
        <v>2022</v>
      </c>
      <c r="C27" s="5" t="s">
        <v>16</v>
      </c>
      <c r="D27" s="114" t="s">
        <v>6</v>
      </c>
      <c r="E27" s="114"/>
      <c r="F27" s="25">
        <v>12.5</v>
      </c>
      <c r="G27" s="12">
        <v>140.5</v>
      </c>
      <c r="H27" s="21">
        <v>170</v>
      </c>
      <c r="I27" s="46"/>
    </row>
    <row r="28" spans="1:10" x14ac:dyDescent="0.2">
      <c r="A28" s="5" t="s">
        <v>74</v>
      </c>
      <c r="B28" s="9"/>
      <c r="C28" s="5"/>
      <c r="D28" s="5" t="s">
        <v>30</v>
      </c>
      <c r="E28" s="5" t="s">
        <v>27</v>
      </c>
      <c r="F28" s="5"/>
      <c r="G28" s="5"/>
      <c r="H28" s="5"/>
      <c r="I28" s="46"/>
    </row>
    <row r="29" spans="1:10" x14ac:dyDescent="0.2">
      <c r="A29" s="5" t="s">
        <v>75</v>
      </c>
      <c r="B29" s="9"/>
      <c r="C29" s="5"/>
      <c r="D29" s="5"/>
      <c r="E29" s="5"/>
      <c r="F29" s="5"/>
      <c r="G29" s="5"/>
      <c r="H29" s="5"/>
      <c r="I29" s="46"/>
    </row>
    <row r="30" spans="1:10" x14ac:dyDescent="0.2">
      <c r="A30" s="13" t="s">
        <v>85</v>
      </c>
      <c r="B30" s="9"/>
      <c r="C30" s="5"/>
      <c r="D30" s="5"/>
      <c r="E30" s="5"/>
      <c r="F30" s="5"/>
      <c r="G30" s="5"/>
      <c r="H30" s="29"/>
      <c r="I30" s="47"/>
    </row>
    <row r="31" spans="1:10" x14ac:dyDescent="0.2">
      <c r="A31" s="84" t="s">
        <v>82</v>
      </c>
      <c r="B31" s="17">
        <v>2024</v>
      </c>
      <c r="C31" s="8" t="s">
        <v>16</v>
      </c>
      <c r="D31" s="114" t="s">
        <v>103</v>
      </c>
      <c r="E31" s="114"/>
      <c r="F31" s="20">
        <v>13</v>
      </c>
      <c r="G31" s="12">
        <v>140.5</v>
      </c>
      <c r="H31" s="21">
        <v>170</v>
      </c>
      <c r="I31" s="46"/>
    </row>
    <row r="32" spans="1:10" x14ac:dyDescent="0.2">
      <c r="A32" s="86" t="s">
        <v>167</v>
      </c>
      <c r="B32" s="19"/>
      <c r="C32" s="30"/>
      <c r="D32" s="5" t="s">
        <v>166</v>
      </c>
      <c r="E32" s="5" t="s">
        <v>27</v>
      </c>
      <c r="F32" s="25"/>
      <c r="G32" s="5"/>
      <c r="H32" s="46"/>
      <c r="I32" s="46"/>
    </row>
    <row r="33" spans="1:9" x14ac:dyDescent="0.2">
      <c r="A33" s="63" t="s">
        <v>178</v>
      </c>
      <c r="B33" s="18"/>
      <c r="C33" s="10"/>
      <c r="D33" s="10"/>
      <c r="E33" s="10"/>
      <c r="F33" s="31"/>
      <c r="G33" s="29"/>
      <c r="H33" s="47"/>
      <c r="I33" s="47"/>
    </row>
    <row r="34" spans="1:9" x14ac:dyDescent="0.2">
      <c r="A34" s="84" t="s">
        <v>156</v>
      </c>
      <c r="B34" s="17">
        <v>2023</v>
      </c>
      <c r="C34" s="8" t="s">
        <v>16</v>
      </c>
      <c r="D34" s="114" t="s">
        <v>6</v>
      </c>
      <c r="E34" s="114"/>
      <c r="F34" s="20">
        <v>13.5</v>
      </c>
      <c r="G34" s="12">
        <v>140.5</v>
      </c>
      <c r="H34" s="21">
        <v>170</v>
      </c>
      <c r="I34" s="46"/>
    </row>
    <row r="35" spans="1:9" x14ac:dyDescent="0.2">
      <c r="A35" s="5" t="s">
        <v>146</v>
      </c>
      <c r="B35" s="19"/>
      <c r="C35" s="5"/>
      <c r="D35" s="5" t="s">
        <v>147</v>
      </c>
      <c r="E35" s="5" t="s">
        <v>27</v>
      </c>
      <c r="F35" s="26"/>
      <c r="G35" s="21"/>
      <c r="H35" s="21"/>
      <c r="I35" s="46"/>
    </row>
    <row r="36" spans="1:9" x14ac:dyDescent="0.2">
      <c r="A36" s="63"/>
      <c r="B36" s="18"/>
      <c r="C36" s="10"/>
      <c r="D36" s="10"/>
      <c r="E36" s="10"/>
      <c r="F36" s="31"/>
      <c r="G36" s="29"/>
      <c r="H36" s="29"/>
      <c r="I36" s="47"/>
    </row>
    <row r="37" spans="1:9" x14ac:dyDescent="0.2">
      <c r="A37" s="96" t="s">
        <v>54</v>
      </c>
      <c r="B37" s="87">
        <v>2022</v>
      </c>
      <c r="C37" s="88" t="s">
        <v>16</v>
      </c>
      <c r="D37" s="128" t="s">
        <v>6</v>
      </c>
      <c r="E37" s="128"/>
      <c r="F37" s="89">
        <v>13</v>
      </c>
      <c r="G37" s="90">
        <v>181.81</v>
      </c>
      <c r="H37" s="90">
        <v>220</v>
      </c>
      <c r="I37" s="45"/>
    </row>
    <row r="38" spans="1:9" x14ac:dyDescent="0.2">
      <c r="A38" s="91" t="s">
        <v>17</v>
      </c>
      <c r="B38" s="92"/>
      <c r="C38" s="91"/>
      <c r="D38" s="91" t="s">
        <v>87</v>
      </c>
      <c r="E38" s="91" t="s">
        <v>63</v>
      </c>
      <c r="F38" s="93"/>
      <c r="G38" s="94"/>
      <c r="H38" s="94"/>
      <c r="I38" s="46"/>
    </row>
    <row r="39" spans="1:9" x14ac:dyDescent="0.2">
      <c r="A39" s="91" t="s">
        <v>88</v>
      </c>
      <c r="B39" s="92"/>
      <c r="C39" s="91"/>
      <c r="D39" s="91"/>
      <c r="E39" s="91"/>
      <c r="F39" s="93"/>
      <c r="G39" s="94"/>
      <c r="H39" s="94"/>
      <c r="I39" s="46"/>
    </row>
    <row r="40" spans="1:9" ht="16" customHeight="1" x14ac:dyDescent="0.2">
      <c r="A40" s="155" t="s">
        <v>91</v>
      </c>
      <c r="B40" s="92"/>
      <c r="C40" s="91"/>
      <c r="D40" s="91"/>
      <c r="E40" s="91"/>
      <c r="F40" s="93"/>
      <c r="G40" s="94"/>
      <c r="H40" s="94"/>
      <c r="I40" s="46"/>
    </row>
    <row r="41" spans="1:9" ht="16" customHeight="1" x14ac:dyDescent="0.2">
      <c r="A41" s="155"/>
      <c r="B41" s="92"/>
      <c r="C41" s="91"/>
      <c r="D41" s="91"/>
      <c r="E41" s="91"/>
      <c r="F41" s="93"/>
      <c r="G41" s="94"/>
      <c r="H41" s="94"/>
      <c r="I41" s="46"/>
    </row>
    <row r="42" spans="1:9" ht="16" customHeight="1" x14ac:dyDescent="0.2">
      <c r="A42" s="13" t="s">
        <v>90</v>
      </c>
      <c r="B42" s="92"/>
      <c r="C42" s="91"/>
      <c r="D42" s="91"/>
      <c r="E42" s="91"/>
      <c r="F42" s="93"/>
      <c r="G42" s="94"/>
      <c r="H42" s="94"/>
      <c r="I42" s="46"/>
    </row>
    <row r="43" spans="1:9" ht="34" x14ac:dyDescent="0.2">
      <c r="A43" s="95" t="s">
        <v>89</v>
      </c>
      <c r="B43" s="92"/>
      <c r="C43" s="91"/>
      <c r="D43" s="91"/>
      <c r="E43" s="91"/>
      <c r="F43" s="93"/>
      <c r="G43" s="94"/>
      <c r="H43" s="94"/>
      <c r="I43" s="46"/>
    </row>
    <row r="44" spans="1:9" x14ac:dyDescent="0.2">
      <c r="A44" s="97" t="s">
        <v>66</v>
      </c>
      <c r="B44" s="17">
        <v>2022</v>
      </c>
      <c r="C44" s="68" t="s">
        <v>28</v>
      </c>
      <c r="D44" s="114" t="s">
        <v>5</v>
      </c>
      <c r="E44" s="114"/>
      <c r="F44" s="20">
        <v>12.5</v>
      </c>
      <c r="G44" s="90">
        <v>181.81</v>
      </c>
      <c r="H44" s="90">
        <v>220</v>
      </c>
      <c r="I44" s="45"/>
    </row>
    <row r="45" spans="1:9" x14ac:dyDescent="0.2">
      <c r="A45" s="5" t="s">
        <v>17</v>
      </c>
      <c r="B45" s="19"/>
      <c r="C45" s="67"/>
      <c r="D45" s="25" t="s">
        <v>67</v>
      </c>
      <c r="E45" s="25" t="s">
        <v>20</v>
      </c>
      <c r="F45" s="26"/>
      <c r="G45" s="21"/>
      <c r="H45" s="21"/>
      <c r="I45" s="46"/>
    </row>
    <row r="46" spans="1:9" x14ac:dyDescent="0.2">
      <c r="A46" s="5" t="s">
        <v>65</v>
      </c>
      <c r="B46" s="19"/>
      <c r="C46" s="67"/>
      <c r="D46" s="25"/>
      <c r="E46" s="25"/>
      <c r="F46" s="26"/>
      <c r="G46" s="21"/>
      <c r="H46" s="21"/>
      <c r="I46" s="46"/>
    </row>
    <row r="47" spans="1:9" x14ac:dyDescent="0.2">
      <c r="A47" s="63" t="s">
        <v>102</v>
      </c>
      <c r="B47" s="18"/>
      <c r="C47" s="69"/>
      <c r="D47" s="14"/>
      <c r="E47" s="14"/>
      <c r="F47" s="31"/>
      <c r="G47" s="29"/>
      <c r="H47" s="29"/>
      <c r="I47" s="46"/>
    </row>
    <row r="48" spans="1:9" x14ac:dyDescent="0.2">
      <c r="A48" s="6"/>
      <c r="B48" s="17"/>
      <c r="C48" s="8"/>
      <c r="D48" s="83"/>
      <c r="E48" s="83"/>
      <c r="F48" s="20"/>
      <c r="G48" s="20"/>
      <c r="H48" s="84" t="s">
        <v>44</v>
      </c>
      <c r="I48" s="85">
        <f>I22+I27+I31+I34+I37+I44</f>
        <v>0</v>
      </c>
    </row>
    <row r="49" spans="1:13" x14ac:dyDescent="0.2">
      <c r="A49" s="9"/>
      <c r="B49" s="19"/>
      <c r="C49" s="5"/>
      <c r="D49" s="25"/>
      <c r="E49" s="25"/>
      <c r="F49" s="26"/>
      <c r="G49" s="26"/>
      <c r="H49" s="110" t="s">
        <v>179</v>
      </c>
      <c r="I49" s="111">
        <f>G22*I22+G27*I27+G31*I31+G34*I34+G37*I37+G44*I44</f>
        <v>0</v>
      </c>
    </row>
    <row r="50" spans="1:13" x14ac:dyDescent="0.2">
      <c r="A50" s="9"/>
      <c r="B50" s="9"/>
      <c r="C50" s="5"/>
      <c r="D50" s="5"/>
      <c r="E50" s="5"/>
      <c r="F50" s="5"/>
      <c r="G50" s="5"/>
      <c r="H50" s="110"/>
      <c r="I50" s="111"/>
    </row>
    <row r="51" spans="1:13" x14ac:dyDescent="0.2">
      <c r="A51" s="9"/>
      <c r="B51" s="9"/>
      <c r="C51" s="5"/>
      <c r="D51" s="5"/>
      <c r="E51" s="5"/>
      <c r="F51" s="5"/>
      <c r="G51" s="5"/>
      <c r="H51" s="5"/>
      <c r="I51" s="5"/>
    </row>
    <row r="52" spans="1:13" x14ac:dyDescent="0.2">
      <c r="A52" s="9"/>
      <c r="B52" s="9"/>
      <c r="C52" s="5"/>
      <c r="D52" s="5"/>
      <c r="E52" s="5"/>
      <c r="F52" s="5"/>
      <c r="G52" s="5"/>
      <c r="H52" s="5"/>
      <c r="I52" s="5"/>
    </row>
    <row r="53" spans="1:13" ht="24" x14ac:dyDescent="0.3">
      <c r="A53" s="58" t="s">
        <v>21</v>
      </c>
      <c r="B53" s="9"/>
      <c r="C53" s="5"/>
      <c r="D53" s="5"/>
      <c r="E53" s="5"/>
      <c r="F53" s="5"/>
      <c r="G53" s="5"/>
      <c r="H53" s="5"/>
      <c r="I53" s="5"/>
      <c r="L53" s="105" t="s">
        <v>170</v>
      </c>
      <c r="M53" s="105"/>
    </row>
    <row r="54" spans="1:13" ht="17" thickBot="1" x14ac:dyDescent="0.25">
      <c r="A54" s="151" t="s">
        <v>0</v>
      </c>
      <c r="B54" s="151" t="s">
        <v>23</v>
      </c>
      <c r="C54" s="151"/>
      <c r="D54" s="153" t="s">
        <v>2</v>
      </c>
      <c r="E54" s="154"/>
      <c r="F54" s="151" t="s">
        <v>8</v>
      </c>
      <c r="G54" s="32" t="s">
        <v>3</v>
      </c>
      <c r="H54" s="32" t="s">
        <v>3</v>
      </c>
      <c r="I54" s="145" t="s">
        <v>38</v>
      </c>
      <c r="L54" s="106"/>
      <c r="M54" s="106"/>
    </row>
    <row r="55" spans="1:13" x14ac:dyDescent="0.2">
      <c r="A55" s="152"/>
      <c r="B55" s="152"/>
      <c r="C55" s="152"/>
      <c r="D55" s="56" t="s">
        <v>7</v>
      </c>
      <c r="E55" s="57" t="s">
        <v>9</v>
      </c>
      <c r="F55" s="152"/>
      <c r="G55" s="55" t="s">
        <v>10</v>
      </c>
      <c r="H55" s="55" t="s">
        <v>11</v>
      </c>
      <c r="I55" s="146"/>
      <c r="L55" s="107" t="s">
        <v>186</v>
      </c>
      <c r="M55" s="109"/>
    </row>
    <row r="56" spans="1:13" ht="17" thickBot="1" x14ac:dyDescent="0.25">
      <c r="A56" s="6" t="s">
        <v>155</v>
      </c>
      <c r="B56" s="17">
        <v>2024</v>
      </c>
      <c r="C56" s="6"/>
      <c r="D56" s="114" t="s">
        <v>5</v>
      </c>
      <c r="E56" s="114"/>
      <c r="F56" s="20">
        <v>12</v>
      </c>
      <c r="G56" s="12">
        <v>147.9</v>
      </c>
      <c r="H56" s="12">
        <v>179</v>
      </c>
      <c r="I56" s="45"/>
      <c r="L56" s="108"/>
      <c r="M56" s="108"/>
    </row>
    <row r="57" spans="1:13" ht="17" thickBot="1" x14ac:dyDescent="0.25">
      <c r="A57" s="120" t="s">
        <v>144</v>
      </c>
      <c r="B57" s="163"/>
      <c r="C57" s="163"/>
      <c r="D57" s="25" t="s">
        <v>145</v>
      </c>
      <c r="E57" s="25" t="s">
        <v>64</v>
      </c>
      <c r="F57" s="26"/>
      <c r="G57" s="21"/>
      <c r="H57" s="21"/>
      <c r="I57" s="46"/>
      <c r="L57" s="99" t="s">
        <v>171</v>
      </c>
      <c r="M57" s="100">
        <v>0.1</v>
      </c>
    </row>
    <row r="58" spans="1:13" ht="17" thickBot="1" x14ac:dyDescent="0.25">
      <c r="A58" s="163"/>
      <c r="B58" s="163"/>
      <c r="C58" s="163"/>
      <c r="D58" s="25"/>
      <c r="E58" s="25"/>
      <c r="F58" s="26"/>
      <c r="G58" s="21"/>
      <c r="H58" s="21"/>
      <c r="I58" s="46"/>
      <c r="L58" s="99" t="s">
        <v>172</v>
      </c>
      <c r="M58" s="100">
        <v>0.12</v>
      </c>
    </row>
    <row r="59" spans="1:13" ht="17" thickBot="1" x14ac:dyDescent="0.25">
      <c r="A59" s="6" t="s">
        <v>168</v>
      </c>
      <c r="B59" s="17">
        <v>2023</v>
      </c>
      <c r="C59" s="6"/>
      <c r="D59" s="114" t="s">
        <v>26</v>
      </c>
      <c r="E59" s="114"/>
      <c r="F59" s="20">
        <v>12</v>
      </c>
      <c r="G59" s="12">
        <v>289.25</v>
      </c>
      <c r="H59" s="12">
        <v>350</v>
      </c>
      <c r="I59" s="45"/>
      <c r="L59" s="101">
        <v>25000</v>
      </c>
      <c r="M59" s="100">
        <v>0.17</v>
      </c>
    </row>
    <row r="60" spans="1:13" ht="17" thickBot="1" x14ac:dyDescent="0.25">
      <c r="A60" s="5" t="s">
        <v>151</v>
      </c>
      <c r="B60" s="19"/>
      <c r="C60" s="9"/>
      <c r="D60" s="25"/>
      <c r="E60" s="25"/>
      <c r="F60" s="26"/>
      <c r="G60" s="21"/>
      <c r="H60" s="21"/>
      <c r="I60" s="46"/>
      <c r="L60" s="101">
        <v>50000</v>
      </c>
      <c r="M60" s="100">
        <v>0.2</v>
      </c>
    </row>
    <row r="61" spans="1:13" ht="16" customHeight="1" thickBot="1" x14ac:dyDescent="0.25">
      <c r="A61" s="115" t="s">
        <v>152</v>
      </c>
      <c r="B61" s="115"/>
      <c r="C61" s="115"/>
      <c r="D61" s="25"/>
      <c r="E61" s="25"/>
      <c r="F61" s="26"/>
      <c r="G61" s="21"/>
      <c r="H61" s="21"/>
      <c r="I61" s="46"/>
      <c r="L61" s="101">
        <v>75000</v>
      </c>
      <c r="M61" s="100">
        <v>0.23</v>
      </c>
    </row>
    <row r="62" spans="1:13" x14ac:dyDescent="0.2">
      <c r="A62" s="115"/>
      <c r="B62" s="115"/>
      <c r="C62" s="115"/>
      <c r="D62" s="25"/>
      <c r="E62" s="25"/>
      <c r="F62" s="26"/>
      <c r="G62" s="21"/>
      <c r="H62" s="21"/>
      <c r="I62" s="46"/>
    </row>
    <row r="63" spans="1:13" x14ac:dyDescent="0.2">
      <c r="A63" s="164"/>
      <c r="B63" s="164"/>
      <c r="C63" s="164"/>
      <c r="D63" s="25"/>
      <c r="E63" s="25"/>
      <c r="F63" s="26"/>
      <c r="G63" s="21"/>
      <c r="H63" s="21"/>
      <c r="I63" s="46"/>
    </row>
    <row r="64" spans="1:13" x14ac:dyDescent="0.2">
      <c r="A64" s="6" t="s">
        <v>77</v>
      </c>
      <c r="B64" s="17">
        <v>2021</v>
      </c>
      <c r="C64" s="6"/>
      <c r="D64" s="114" t="s">
        <v>26</v>
      </c>
      <c r="E64" s="114"/>
      <c r="F64" s="20">
        <v>12.5</v>
      </c>
      <c r="G64" s="12">
        <v>247.93</v>
      </c>
      <c r="H64" s="12">
        <v>300</v>
      </c>
      <c r="I64" s="45"/>
    </row>
    <row r="65" spans="1:9" x14ac:dyDescent="0.2">
      <c r="A65" s="5" t="s">
        <v>127</v>
      </c>
      <c r="B65" s="5"/>
      <c r="C65" s="5"/>
      <c r="D65" s="5"/>
      <c r="E65" s="5"/>
      <c r="F65" s="5"/>
      <c r="G65" s="5"/>
      <c r="H65" s="5"/>
      <c r="I65" s="46"/>
    </row>
    <row r="66" spans="1:9" ht="16" customHeight="1" x14ac:dyDescent="0.2">
      <c r="A66" s="119" t="s">
        <v>153</v>
      </c>
      <c r="B66" s="119"/>
      <c r="C66" s="119"/>
      <c r="D66" s="5"/>
      <c r="E66" s="5"/>
      <c r="F66" s="5"/>
      <c r="G66" s="5"/>
      <c r="H66" s="5"/>
      <c r="I66" s="46"/>
    </row>
    <row r="67" spans="1:9" x14ac:dyDescent="0.2">
      <c r="A67" s="123"/>
      <c r="B67" s="123"/>
      <c r="C67" s="123"/>
      <c r="D67" s="10"/>
      <c r="E67" s="10"/>
      <c r="F67" s="10"/>
      <c r="G67" s="10"/>
      <c r="H67" s="10"/>
      <c r="I67" s="47"/>
    </row>
    <row r="68" spans="1:9" x14ac:dyDescent="0.2">
      <c r="A68" s="6" t="s">
        <v>84</v>
      </c>
      <c r="B68" s="17">
        <v>2021</v>
      </c>
      <c r="C68" s="6"/>
      <c r="D68" s="114" t="s">
        <v>26</v>
      </c>
      <c r="E68" s="114"/>
      <c r="F68" s="20">
        <v>12.5</v>
      </c>
      <c r="G68" s="12">
        <v>322.31</v>
      </c>
      <c r="H68" s="12">
        <v>390</v>
      </c>
      <c r="I68" s="45"/>
    </row>
    <row r="69" spans="1:9" x14ac:dyDescent="0.2">
      <c r="A69" s="5" t="s">
        <v>126</v>
      </c>
      <c r="B69" s="5"/>
      <c r="C69" s="5"/>
      <c r="D69" s="5"/>
      <c r="E69" s="5"/>
      <c r="F69" s="5"/>
      <c r="G69" s="5"/>
      <c r="H69" s="5"/>
      <c r="I69" s="46"/>
    </row>
    <row r="70" spans="1:9" ht="16" customHeight="1" x14ac:dyDescent="0.2">
      <c r="A70" s="119" t="s">
        <v>154</v>
      </c>
      <c r="B70" s="119"/>
      <c r="C70" s="119"/>
      <c r="D70" s="5"/>
      <c r="E70" s="5"/>
      <c r="F70" s="5"/>
      <c r="G70" s="5"/>
      <c r="H70" s="5"/>
      <c r="I70" s="46"/>
    </row>
    <row r="71" spans="1:9" x14ac:dyDescent="0.2">
      <c r="A71" s="119"/>
      <c r="B71" s="119"/>
      <c r="C71" s="119"/>
      <c r="D71" s="5"/>
      <c r="E71" s="5"/>
      <c r="F71" s="5"/>
      <c r="G71" s="5"/>
      <c r="H71" s="5"/>
      <c r="I71" s="46"/>
    </row>
    <row r="72" spans="1:9" x14ac:dyDescent="0.2">
      <c r="A72" s="119"/>
      <c r="B72" s="119"/>
      <c r="C72" s="119"/>
      <c r="D72" s="5"/>
      <c r="E72" s="5"/>
      <c r="F72" s="5"/>
      <c r="G72" s="5"/>
      <c r="H72" s="5"/>
      <c r="I72" s="46"/>
    </row>
    <row r="73" spans="1:9" x14ac:dyDescent="0.2">
      <c r="A73" s="162" t="s">
        <v>122</v>
      </c>
      <c r="B73" s="162"/>
      <c r="C73" s="28"/>
      <c r="D73" s="10"/>
      <c r="E73" s="10"/>
      <c r="F73" s="10"/>
      <c r="G73" s="10"/>
      <c r="H73" s="10"/>
      <c r="I73" s="47"/>
    </row>
    <row r="74" spans="1:9" x14ac:dyDescent="0.2">
      <c r="A74" s="6" t="s">
        <v>123</v>
      </c>
      <c r="B74" s="74">
        <v>2021</v>
      </c>
      <c r="C74" s="11"/>
      <c r="D74" s="114" t="s">
        <v>26</v>
      </c>
      <c r="E74" s="114"/>
      <c r="F74" s="5">
        <v>12.5</v>
      </c>
      <c r="G74" s="5">
        <v>380.17</v>
      </c>
      <c r="H74" s="12">
        <v>460</v>
      </c>
      <c r="I74" s="46"/>
    </row>
    <row r="75" spans="1:9" x14ac:dyDescent="0.2">
      <c r="A75" s="5" t="s">
        <v>125</v>
      </c>
      <c r="B75" s="62"/>
      <c r="C75" s="11"/>
      <c r="D75" s="5"/>
      <c r="E75" s="5"/>
      <c r="F75" s="5"/>
      <c r="G75" s="5"/>
      <c r="H75" s="5"/>
      <c r="I75" s="46"/>
    </row>
    <row r="76" spans="1:9" ht="16" customHeight="1" x14ac:dyDescent="0.2">
      <c r="A76" s="167" t="s">
        <v>124</v>
      </c>
      <c r="B76" s="167"/>
      <c r="C76" s="167"/>
      <c r="D76" s="5"/>
      <c r="E76" s="5"/>
      <c r="F76" s="5"/>
      <c r="G76" s="5"/>
      <c r="I76" s="46"/>
    </row>
    <row r="77" spans="1:9" x14ac:dyDescent="0.2">
      <c r="A77" s="167"/>
      <c r="B77" s="167"/>
      <c r="C77" s="167"/>
      <c r="D77" s="5"/>
      <c r="E77" s="5"/>
      <c r="F77" s="5"/>
      <c r="G77" s="5"/>
      <c r="H77" s="5"/>
      <c r="I77" s="46"/>
    </row>
    <row r="78" spans="1:9" x14ac:dyDescent="0.2">
      <c r="A78" s="167"/>
      <c r="B78" s="167"/>
      <c r="C78" s="167"/>
      <c r="D78" s="5"/>
      <c r="E78" s="5"/>
      <c r="F78" s="5"/>
      <c r="G78" s="5"/>
      <c r="H78" s="5"/>
      <c r="I78" s="46"/>
    </row>
    <row r="79" spans="1:9" x14ac:dyDescent="0.2">
      <c r="A79" s="62"/>
      <c r="B79" s="62"/>
      <c r="C79" s="11"/>
      <c r="D79" s="5"/>
      <c r="E79" s="5"/>
      <c r="F79" s="5"/>
      <c r="G79" s="5"/>
      <c r="H79" s="5"/>
      <c r="I79" s="46"/>
    </row>
    <row r="80" spans="1:9" x14ac:dyDescent="0.2">
      <c r="A80" s="27"/>
      <c r="B80" s="27"/>
      <c r="C80" s="11"/>
      <c r="D80" s="5"/>
      <c r="E80" s="5"/>
      <c r="F80" s="5"/>
      <c r="G80" s="5"/>
      <c r="H80" s="5"/>
      <c r="I80" s="46"/>
    </row>
    <row r="81" spans="1:9" ht="24" x14ac:dyDescent="0.3">
      <c r="A81" s="42" t="s">
        <v>24</v>
      </c>
      <c r="B81" s="23"/>
      <c r="C81" s="15"/>
      <c r="D81" s="15"/>
      <c r="E81" s="15"/>
      <c r="F81" s="15"/>
      <c r="G81" s="15"/>
      <c r="H81" s="15"/>
      <c r="I81" s="46"/>
    </row>
    <row r="82" spans="1:9" x14ac:dyDescent="0.2">
      <c r="A82" s="130" t="s">
        <v>0</v>
      </c>
      <c r="B82" s="130" t="s">
        <v>23</v>
      </c>
      <c r="C82" s="130" t="s">
        <v>1</v>
      </c>
      <c r="D82" s="132" t="s">
        <v>2</v>
      </c>
      <c r="E82" s="133"/>
      <c r="F82" s="130" t="s">
        <v>8</v>
      </c>
      <c r="G82" s="33" t="s">
        <v>3</v>
      </c>
      <c r="H82" s="33" t="s">
        <v>3</v>
      </c>
      <c r="I82" s="138" t="s">
        <v>38</v>
      </c>
    </row>
    <row r="83" spans="1:9" x14ac:dyDescent="0.2">
      <c r="A83" s="131"/>
      <c r="B83" s="131"/>
      <c r="C83" s="131"/>
      <c r="D83" s="35" t="s">
        <v>7</v>
      </c>
      <c r="E83" s="36" t="s">
        <v>9</v>
      </c>
      <c r="F83" s="131"/>
      <c r="G83" s="34" t="s">
        <v>10</v>
      </c>
      <c r="H83" s="34" t="s">
        <v>11</v>
      </c>
      <c r="I83" s="139"/>
    </row>
    <row r="84" spans="1:9" ht="27" customHeight="1" x14ac:dyDescent="0.2">
      <c r="A84" s="117" t="s">
        <v>22</v>
      </c>
      <c r="B84" s="117"/>
      <c r="C84" s="117"/>
      <c r="D84" s="117"/>
      <c r="E84" s="117"/>
      <c r="F84" s="117"/>
      <c r="G84" s="117"/>
      <c r="H84" s="117"/>
      <c r="I84" s="156"/>
    </row>
    <row r="85" spans="1:9" ht="16" customHeight="1" x14ac:dyDescent="0.2">
      <c r="A85" s="9" t="s">
        <v>59</v>
      </c>
      <c r="B85" s="19">
        <v>2022</v>
      </c>
      <c r="C85" s="8" t="s">
        <v>16</v>
      </c>
      <c r="D85" s="116" t="s">
        <v>6</v>
      </c>
      <c r="E85" s="116"/>
      <c r="F85" s="26">
        <v>12</v>
      </c>
      <c r="G85" s="12">
        <v>205.78</v>
      </c>
      <c r="H85" s="12">
        <v>249</v>
      </c>
      <c r="I85" s="46"/>
    </row>
    <row r="86" spans="1:9" ht="16" customHeight="1" x14ac:dyDescent="0.2">
      <c r="A86" s="67" t="s">
        <v>60</v>
      </c>
      <c r="B86" s="19"/>
      <c r="C86" s="5"/>
      <c r="D86" s="25" t="s">
        <v>63</v>
      </c>
      <c r="E86" s="25" t="s">
        <v>64</v>
      </c>
      <c r="F86" s="26"/>
      <c r="G86" s="21"/>
      <c r="H86" s="21"/>
      <c r="I86" s="46"/>
    </row>
    <row r="87" spans="1:9" ht="16" customHeight="1" x14ac:dyDescent="0.2">
      <c r="A87" s="67" t="s">
        <v>61</v>
      </c>
      <c r="B87" s="19"/>
      <c r="C87" s="5"/>
      <c r="D87" s="25"/>
      <c r="E87" s="25"/>
      <c r="F87" s="26"/>
      <c r="G87" s="21"/>
      <c r="H87" s="21"/>
      <c r="I87" s="46"/>
    </row>
    <row r="88" spans="1:9" ht="16" customHeight="1" x14ac:dyDescent="0.2">
      <c r="A88" s="13" t="s">
        <v>102</v>
      </c>
      <c r="B88" s="19"/>
      <c r="C88" s="5"/>
      <c r="D88" s="25"/>
      <c r="E88" s="25"/>
      <c r="F88" s="26"/>
      <c r="G88" s="21"/>
      <c r="H88" s="21"/>
      <c r="I88" s="46"/>
    </row>
    <row r="89" spans="1:9" ht="16" customHeight="1" x14ac:dyDescent="0.2">
      <c r="A89" s="158" t="s">
        <v>69</v>
      </c>
      <c r="B89" s="19"/>
      <c r="C89" s="5"/>
      <c r="D89" s="25"/>
      <c r="E89" s="25"/>
      <c r="F89" s="26"/>
      <c r="G89" s="21"/>
      <c r="H89" s="21"/>
      <c r="I89" s="46"/>
    </row>
    <row r="90" spans="1:9" ht="16" customHeight="1" x14ac:dyDescent="0.2">
      <c r="A90" s="159"/>
      <c r="B90" s="18"/>
      <c r="C90" s="10"/>
      <c r="D90" s="14"/>
      <c r="E90" s="14"/>
      <c r="F90" s="31"/>
      <c r="G90" s="29"/>
      <c r="H90" s="29"/>
      <c r="I90" s="47"/>
    </row>
    <row r="91" spans="1:9" x14ac:dyDescent="0.2">
      <c r="A91" s="6" t="s">
        <v>82</v>
      </c>
      <c r="B91" s="17">
        <v>2023</v>
      </c>
      <c r="C91" s="8" t="s">
        <v>4</v>
      </c>
      <c r="D91" s="114" t="s">
        <v>5</v>
      </c>
      <c r="E91" s="114"/>
      <c r="F91" s="20">
        <v>12.5</v>
      </c>
      <c r="G91" s="12">
        <v>164.46</v>
      </c>
      <c r="H91" s="12">
        <v>199</v>
      </c>
      <c r="I91" s="45"/>
    </row>
    <row r="92" spans="1:9" x14ac:dyDescent="0.2">
      <c r="A92" s="5" t="s">
        <v>92</v>
      </c>
      <c r="B92" s="19"/>
      <c r="C92" s="30"/>
      <c r="D92" s="5" t="s">
        <v>93</v>
      </c>
      <c r="E92" s="5" t="s">
        <v>94</v>
      </c>
      <c r="F92" s="25"/>
      <c r="G92" s="5"/>
      <c r="H92" s="5"/>
      <c r="I92" s="46"/>
    </row>
    <row r="93" spans="1:9" x14ac:dyDescent="0.2">
      <c r="A93" s="6" t="s">
        <v>95</v>
      </c>
      <c r="B93" s="17">
        <v>2023</v>
      </c>
      <c r="C93" s="68" t="s">
        <v>28</v>
      </c>
      <c r="D93" s="114" t="s">
        <v>98</v>
      </c>
      <c r="E93" s="114"/>
      <c r="F93" s="20">
        <v>13.5</v>
      </c>
      <c r="G93" s="12">
        <v>180.99</v>
      </c>
      <c r="H93" s="12">
        <v>219</v>
      </c>
      <c r="I93" s="45"/>
    </row>
    <row r="94" spans="1:9" ht="17" x14ac:dyDescent="0.2">
      <c r="A94" s="24" t="s">
        <v>29</v>
      </c>
      <c r="B94" s="19"/>
      <c r="C94" s="5"/>
      <c r="D94" s="5" t="s">
        <v>97</v>
      </c>
      <c r="E94" s="5" t="s">
        <v>81</v>
      </c>
      <c r="F94" s="25"/>
      <c r="G94" s="5"/>
      <c r="H94" s="5"/>
      <c r="I94" s="46"/>
    </row>
    <row r="95" spans="1:9" ht="17" x14ac:dyDescent="0.2">
      <c r="A95" s="24" t="s">
        <v>96</v>
      </c>
      <c r="B95" s="19"/>
      <c r="C95" s="5"/>
      <c r="D95" s="5"/>
      <c r="E95" s="5"/>
      <c r="F95" s="25"/>
      <c r="G95" s="5"/>
      <c r="H95" s="5"/>
      <c r="I95" s="46"/>
    </row>
    <row r="96" spans="1:9" x14ac:dyDescent="0.2">
      <c r="A96" s="119" t="s">
        <v>91</v>
      </c>
      <c r="B96" s="19"/>
      <c r="C96" s="5"/>
      <c r="D96" s="5"/>
      <c r="E96" s="5"/>
      <c r="F96" s="25"/>
      <c r="G96" s="5"/>
      <c r="H96" s="5"/>
      <c r="I96" s="46"/>
    </row>
    <row r="97" spans="1:10" x14ac:dyDescent="0.2">
      <c r="A97" s="123"/>
      <c r="B97" s="19"/>
      <c r="C97" s="5"/>
      <c r="D97" s="5"/>
      <c r="E97" s="5"/>
      <c r="F97" s="25"/>
      <c r="G97" s="5"/>
      <c r="H97" s="5"/>
      <c r="I97" s="46"/>
    </row>
    <row r="98" spans="1:10" x14ac:dyDescent="0.2">
      <c r="A98" s="6" t="s">
        <v>169</v>
      </c>
      <c r="B98" s="17">
        <v>2023</v>
      </c>
      <c r="C98" s="8" t="s">
        <v>16</v>
      </c>
      <c r="D98" s="114" t="s">
        <v>6</v>
      </c>
      <c r="E98" s="114"/>
      <c r="F98" s="20">
        <v>14</v>
      </c>
      <c r="G98" s="12">
        <v>180.99</v>
      </c>
      <c r="H98" s="12">
        <v>219</v>
      </c>
      <c r="I98" s="45"/>
      <c r="J98" s="46"/>
    </row>
    <row r="99" spans="1:10" x14ac:dyDescent="0.2">
      <c r="A99" s="5" t="s">
        <v>158</v>
      </c>
      <c r="B99" s="19"/>
      <c r="C99" s="5"/>
      <c r="D99" s="25" t="s">
        <v>159</v>
      </c>
      <c r="E99" s="25" t="s">
        <v>64</v>
      </c>
      <c r="F99" s="26"/>
      <c r="G99" s="21"/>
      <c r="H99" s="21"/>
      <c r="I99" s="46"/>
      <c r="J99" s="46"/>
    </row>
    <row r="100" spans="1:10" x14ac:dyDescent="0.2">
      <c r="A100" s="5" t="s">
        <v>157</v>
      </c>
      <c r="B100" s="19"/>
      <c r="C100" s="5"/>
      <c r="D100" s="25"/>
      <c r="E100" s="25"/>
      <c r="F100" s="26"/>
      <c r="G100" s="21"/>
      <c r="H100" s="21"/>
      <c r="I100" s="46"/>
      <c r="J100" s="46"/>
    </row>
    <row r="101" spans="1:10" x14ac:dyDescent="0.2">
      <c r="A101" s="13" t="s">
        <v>160</v>
      </c>
      <c r="B101" s="19"/>
      <c r="C101" s="5"/>
      <c r="D101" s="25"/>
      <c r="E101" s="25"/>
      <c r="F101" s="26"/>
      <c r="G101" s="21"/>
      <c r="H101" s="21"/>
      <c r="I101" s="46"/>
      <c r="J101" s="46"/>
    </row>
    <row r="102" spans="1:10" x14ac:dyDescent="0.2">
      <c r="A102" s="6" t="s">
        <v>19</v>
      </c>
      <c r="B102" s="17">
        <v>2023</v>
      </c>
      <c r="C102" s="68" t="s">
        <v>28</v>
      </c>
      <c r="D102" s="114" t="s">
        <v>6</v>
      </c>
      <c r="E102" s="114"/>
      <c r="F102" s="20">
        <v>13</v>
      </c>
      <c r="G102" s="12">
        <v>180.99</v>
      </c>
      <c r="H102" s="12">
        <v>219</v>
      </c>
      <c r="I102" s="45"/>
      <c r="J102" s="46"/>
    </row>
    <row r="103" spans="1:10" x14ac:dyDescent="0.2">
      <c r="A103" s="5" t="s">
        <v>17</v>
      </c>
      <c r="B103" s="19"/>
      <c r="C103" s="67"/>
      <c r="D103" s="25" t="s">
        <v>161</v>
      </c>
      <c r="E103" s="25" t="s">
        <v>162</v>
      </c>
      <c r="F103" s="26"/>
      <c r="G103" s="21"/>
      <c r="H103" s="21"/>
      <c r="I103" s="46"/>
      <c r="J103" s="46"/>
    </row>
    <row r="104" spans="1:10" x14ac:dyDescent="0.2">
      <c r="A104" s="5" t="s">
        <v>120</v>
      </c>
      <c r="B104" s="19"/>
      <c r="C104" s="67"/>
      <c r="D104" s="25"/>
      <c r="E104" s="25"/>
      <c r="F104" s="26"/>
      <c r="G104" s="21"/>
      <c r="H104" s="21"/>
      <c r="I104" s="46"/>
      <c r="J104" s="46"/>
    </row>
    <row r="105" spans="1:10" x14ac:dyDescent="0.2">
      <c r="A105" s="119" t="s">
        <v>163</v>
      </c>
      <c r="B105" s="19"/>
      <c r="C105" s="67"/>
      <c r="D105" s="25"/>
      <c r="E105" s="25"/>
      <c r="F105" s="26"/>
      <c r="G105" s="21"/>
      <c r="H105" s="21"/>
      <c r="I105" s="46"/>
      <c r="J105" s="46"/>
    </row>
    <row r="106" spans="1:10" x14ac:dyDescent="0.2">
      <c r="A106" s="119"/>
      <c r="B106" s="19"/>
      <c r="C106" s="67"/>
      <c r="D106" s="25"/>
      <c r="E106" s="25"/>
      <c r="F106" s="26"/>
      <c r="G106" s="21"/>
      <c r="H106" s="21"/>
      <c r="I106" s="46"/>
      <c r="J106" s="46"/>
    </row>
    <row r="107" spans="1:10" ht="16" customHeight="1" x14ac:dyDescent="0.2">
      <c r="A107" s="5"/>
      <c r="B107" s="19"/>
      <c r="C107" s="5"/>
      <c r="D107" s="5"/>
      <c r="E107" s="5"/>
      <c r="F107" s="26"/>
      <c r="G107" s="26"/>
      <c r="H107" s="21"/>
      <c r="I107" s="5"/>
      <c r="J107" s="46"/>
    </row>
    <row r="108" spans="1:10" ht="27" customHeight="1" x14ac:dyDescent="0.2">
      <c r="A108" s="134" t="s">
        <v>15</v>
      </c>
      <c r="B108" s="134"/>
      <c r="C108" s="134"/>
      <c r="D108" s="134"/>
      <c r="E108" s="134"/>
      <c r="F108" s="134"/>
      <c r="G108" s="134"/>
      <c r="H108" s="134"/>
      <c r="I108" s="135"/>
    </row>
    <row r="109" spans="1:10" x14ac:dyDescent="0.2">
      <c r="A109" s="6" t="s">
        <v>83</v>
      </c>
      <c r="B109" s="17">
        <v>2021</v>
      </c>
      <c r="C109" s="68" t="s">
        <v>16</v>
      </c>
      <c r="D109" s="114" t="s">
        <v>6</v>
      </c>
      <c r="E109" s="114"/>
      <c r="F109" s="20">
        <v>11.5</v>
      </c>
      <c r="G109" s="12">
        <v>289.26</v>
      </c>
      <c r="H109" s="12">
        <v>350</v>
      </c>
      <c r="I109" s="45"/>
    </row>
    <row r="110" spans="1:10" x14ac:dyDescent="0.2">
      <c r="A110" s="13" t="s">
        <v>53</v>
      </c>
      <c r="B110" s="19"/>
      <c r="C110" s="67"/>
      <c r="D110" s="5" t="s">
        <v>48</v>
      </c>
      <c r="E110" s="5" t="s">
        <v>49</v>
      </c>
      <c r="F110" s="26"/>
      <c r="G110" s="21"/>
      <c r="H110" s="21"/>
      <c r="I110" s="46"/>
    </row>
    <row r="111" spans="1:10" x14ac:dyDescent="0.2">
      <c r="A111" s="5" t="s">
        <v>17</v>
      </c>
      <c r="B111" s="19"/>
      <c r="C111" s="5"/>
      <c r="D111" s="5"/>
      <c r="E111" s="5"/>
      <c r="F111" s="26"/>
      <c r="G111" s="21"/>
      <c r="H111" s="21"/>
      <c r="I111" s="46"/>
    </row>
    <row r="112" spans="1:10" x14ac:dyDescent="0.2">
      <c r="A112" s="5" t="s">
        <v>47</v>
      </c>
      <c r="B112" s="19"/>
      <c r="C112" s="5"/>
      <c r="D112" s="5"/>
      <c r="E112" s="5"/>
      <c r="F112" s="26"/>
      <c r="G112" s="21"/>
      <c r="H112" s="21"/>
      <c r="I112" s="46"/>
    </row>
    <row r="113" spans="1:9" x14ac:dyDescent="0.2">
      <c r="A113" s="13" t="s">
        <v>101</v>
      </c>
      <c r="B113" s="19"/>
      <c r="C113" s="5"/>
      <c r="D113" s="5"/>
      <c r="E113" s="5"/>
      <c r="F113" s="26"/>
      <c r="G113" s="21"/>
      <c r="H113" s="21"/>
      <c r="I113" s="46"/>
    </row>
    <row r="114" spans="1:9" x14ac:dyDescent="0.2">
      <c r="A114" s="13" t="s">
        <v>85</v>
      </c>
      <c r="B114" s="19"/>
      <c r="C114" s="5"/>
      <c r="D114" s="5"/>
      <c r="E114" s="5"/>
      <c r="F114" s="26"/>
      <c r="G114" s="21"/>
      <c r="H114" s="21"/>
      <c r="I114" s="46"/>
    </row>
    <row r="115" spans="1:9" x14ac:dyDescent="0.2">
      <c r="A115" s="13" t="s">
        <v>76</v>
      </c>
      <c r="B115" s="19"/>
      <c r="C115" s="5"/>
      <c r="D115" s="5"/>
      <c r="E115" s="5"/>
      <c r="F115" s="26"/>
      <c r="G115" s="21"/>
      <c r="H115" s="21"/>
      <c r="I115" s="46"/>
    </row>
    <row r="116" spans="1:9" x14ac:dyDescent="0.2">
      <c r="A116" s="98" t="s">
        <v>119</v>
      </c>
      <c r="B116" s="17">
        <v>2021</v>
      </c>
      <c r="C116" s="8" t="s">
        <v>4</v>
      </c>
      <c r="D116" s="114" t="s">
        <v>5</v>
      </c>
      <c r="E116" s="114"/>
      <c r="F116" s="20">
        <v>11.5</v>
      </c>
      <c r="G116" s="12">
        <v>289.26</v>
      </c>
      <c r="H116" s="12">
        <v>350</v>
      </c>
      <c r="I116" s="45"/>
    </row>
    <row r="117" spans="1:9" x14ac:dyDescent="0.2">
      <c r="A117" s="115" t="s">
        <v>45</v>
      </c>
      <c r="B117" s="19"/>
      <c r="C117" s="5"/>
      <c r="D117" s="5" t="s">
        <v>50</v>
      </c>
      <c r="E117" s="5" t="s">
        <v>51</v>
      </c>
      <c r="F117" s="26"/>
      <c r="G117" s="21"/>
      <c r="H117" s="21"/>
      <c r="I117" s="46"/>
    </row>
    <row r="118" spans="1:9" x14ac:dyDescent="0.2">
      <c r="A118" s="115"/>
      <c r="B118" s="19"/>
      <c r="C118" s="5"/>
      <c r="D118" s="5"/>
      <c r="E118" s="5"/>
      <c r="F118" s="26"/>
      <c r="G118" s="21"/>
      <c r="H118" s="5"/>
      <c r="I118" s="46"/>
    </row>
    <row r="119" spans="1:9" x14ac:dyDescent="0.2">
      <c r="A119" s="5" t="s">
        <v>46</v>
      </c>
      <c r="B119" s="19"/>
      <c r="C119" s="5"/>
      <c r="D119" s="5"/>
      <c r="E119" s="5"/>
      <c r="F119" s="26"/>
      <c r="G119" s="21"/>
      <c r="H119" s="5"/>
      <c r="I119" s="46"/>
    </row>
    <row r="120" spans="1:9" x14ac:dyDescent="0.2">
      <c r="A120" s="13" t="s">
        <v>55</v>
      </c>
      <c r="B120" s="19"/>
      <c r="C120" s="5"/>
      <c r="D120" s="5"/>
      <c r="E120" s="5"/>
      <c r="F120" s="26"/>
      <c r="G120" s="21"/>
      <c r="H120" s="5"/>
      <c r="I120" s="46"/>
    </row>
    <row r="121" spans="1:9" x14ac:dyDescent="0.2">
      <c r="A121" s="119" t="s">
        <v>52</v>
      </c>
      <c r="B121" s="19"/>
      <c r="C121" s="5"/>
      <c r="D121" s="5"/>
      <c r="E121" s="5"/>
      <c r="F121" s="26"/>
      <c r="G121" s="21"/>
      <c r="H121" s="5"/>
      <c r="I121" s="46"/>
    </row>
    <row r="122" spans="1:9" x14ac:dyDescent="0.2">
      <c r="A122" s="119"/>
      <c r="B122" s="19"/>
      <c r="C122" s="5"/>
      <c r="D122" s="5"/>
      <c r="E122" s="5"/>
      <c r="F122" s="26"/>
      <c r="G122" s="21"/>
      <c r="H122" s="5"/>
      <c r="I122" s="46"/>
    </row>
    <row r="123" spans="1:9" x14ac:dyDescent="0.2">
      <c r="A123" s="119" t="s">
        <v>32</v>
      </c>
      <c r="B123" s="19"/>
      <c r="C123" s="5"/>
      <c r="D123" s="5"/>
      <c r="E123" s="5"/>
      <c r="F123" s="26"/>
      <c r="G123" s="21"/>
      <c r="H123" s="5"/>
      <c r="I123" s="46"/>
    </row>
    <row r="124" spans="1:9" x14ac:dyDescent="0.2">
      <c r="A124" s="119"/>
      <c r="B124" s="19"/>
      <c r="C124" s="5"/>
      <c r="D124" s="5"/>
      <c r="E124" s="5"/>
      <c r="F124" s="26"/>
      <c r="G124" s="21"/>
      <c r="H124" s="5"/>
      <c r="I124" s="46"/>
    </row>
    <row r="125" spans="1:9" x14ac:dyDescent="0.2">
      <c r="A125" s="6" t="s">
        <v>19</v>
      </c>
      <c r="B125" s="17">
        <v>2020</v>
      </c>
      <c r="C125" s="8" t="s">
        <v>4</v>
      </c>
      <c r="D125" s="114" t="s">
        <v>5</v>
      </c>
      <c r="E125" s="114"/>
      <c r="F125" s="20">
        <v>12</v>
      </c>
      <c r="G125" s="12">
        <v>247.93</v>
      </c>
      <c r="H125" s="12">
        <v>300</v>
      </c>
      <c r="I125" s="45"/>
    </row>
    <row r="126" spans="1:9" x14ac:dyDescent="0.2">
      <c r="A126" s="5" t="s">
        <v>113</v>
      </c>
      <c r="B126" s="19"/>
      <c r="C126" s="5"/>
      <c r="D126" s="5" t="s">
        <v>114</v>
      </c>
      <c r="E126" s="5" t="s">
        <v>20</v>
      </c>
      <c r="F126" s="26"/>
      <c r="G126" s="21"/>
      <c r="H126" s="5"/>
      <c r="I126" s="46"/>
    </row>
    <row r="127" spans="1:9" x14ac:dyDescent="0.2">
      <c r="A127" s="5" t="s">
        <v>115</v>
      </c>
      <c r="B127" s="19"/>
      <c r="C127" s="5"/>
      <c r="D127" s="5"/>
      <c r="E127" s="5"/>
      <c r="F127" s="26"/>
      <c r="G127" s="21"/>
      <c r="H127" s="5"/>
      <c r="I127" s="46"/>
    </row>
    <row r="128" spans="1:9" x14ac:dyDescent="0.2">
      <c r="A128" s="121" t="s">
        <v>118</v>
      </c>
      <c r="B128" s="122"/>
      <c r="C128" s="122"/>
      <c r="D128" s="5"/>
      <c r="E128" s="5"/>
      <c r="F128" s="26"/>
      <c r="G128" s="21"/>
      <c r="H128" s="5"/>
      <c r="I128" s="46"/>
    </row>
    <row r="129" spans="1:9" x14ac:dyDescent="0.2">
      <c r="A129" s="122"/>
      <c r="B129" s="122"/>
      <c r="C129" s="122"/>
      <c r="D129" s="5"/>
      <c r="E129" s="5"/>
      <c r="F129" s="26"/>
      <c r="G129" s="21"/>
      <c r="H129" s="5"/>
      <c r="I129" s="46"/>
    </row>
    <row r="130" spans="1:9" ht="17" x14ac:dyDescent="0.2">
      <c r="A130" s="72" t="s">
        <v>116</v>
      </c>
      <c r="B130" s="19"/>
      <c r="C130" s="5"/>
      <c r="D130" s="5"/>
      <c r="E130" s="5"/>
      <c r="F130" s="26"/>
      <c r="G130" s="21"/>
      <c r="H130" s="5"/>
      <c r="I130" s="46"/>
    </row>
    <row r="131" spans="1:9" x14ac:dyDescent="0.2">
      <c r="A131" s="119" t="s">
        <v>117</v>
      </c>
      <c r="B131" s="19"/>
      <c r="C131" s="5"/>
      <c r="D131" s="5"/>
      <c r="E131" s="5"/>
      <c r="F131" s="26"/>
      <c r="G131" s="21"/>
      <c r="H131" s="5"/>
      <c r="I131" s="46"/>
    </row>
    <row r="132" spans="1:9" x14ac:dyDescent="0.2">
      <c r="A132" s="123"/>
      <c r="B132" s="18"/>
      <c r="C132" s="10"/>
      <c r="D132" s="10"/>
      <c r="E132" s="10"/>
      <c r="F132" s="31"/>
      <c r="G132" s="29"/>
      <c r="H132" s="5"/>
      <c r="I132" s="46"/>
    </row>
    <row r="133" spans="1:9" x14ac:dyDescent="0.2">
      <c r="A133" s="5"/>
      <c r="B133" s="19"/>
      <c r="C133" s="5"/>
      <c r="D133" s="25"/>
      <c r="E133" s="25"/>
      <c r="F133" s="26"/>
      <c r="G133" s="21"/>
      <c r="H133" s="12"/>
      <c r="I133" s="45"/>
    </row>
    <row r="134" spans="1:9" x14ac:dyDescent="0.2">
      <c r="A134" s="11"/>
      <c r="B134" s="11"/>
      <c r="C134" s="5"/>
      <c r="D134" s="5"/>
      <c r="E134" s="5"/>
      <c r="F134" s="25"/>
      <c r="G134" s="5"/>
      <c r="H134" s="5"/>
      <c r="I134" s="46"/>
    </row>
    <row r="135" spans="1:9" ht="24" x14ac:dyDescent="0.3">
      <c r="A135" s="168" t="s">
        <v>56</v>
      </c>
      <c r="B135" s="168"/>
      <c r="C135" s="15"/>
      <c r="D135" s="15"/>
      <c r="E135" s="15"/>
      <c r="F135" s="16"/>
      <c r="G135" s="15"/>
      <c r="H135" s="15"/>
      <c r="I135" s="46"/>
    </row>
    <row r="136" spans="1:9" x14ac:dyDescent="0.2">
      <c r="A136" s="126" t="s">
        <v>0</v>
      </c>
      <c r="B136" s="126" t="s">
        <v>23</v>
      </c>
      <c r="C136" s="126" t="s">
        <v>1</v>
      </c>
      <c r="D136" s="124" t="s">
        <v>2</v>
      </c>
      <c r="E136" s="125"/>
      <c r="F136" s="126" t="s">
        <v>8</v>
      </c>
      <c r="G136" s="37" t="s">
        <v>3</v>
      </c>
      <c r="H136" s="37" t="s">
        <v>3</v>
      </c>
      <c r="I136" s="184" t="s">
        <v>38</v>
      </c>
    </row>
    <row r="137" spans="1:9" x14ac:dyDescent="0.2">
      <c r="A137" s="127"/>
      <c r="B137" s="127"/>
      <c r="C137" s="127"/>
      <c r="D137" s="39" t="s">
        <v>7</v>
      </c>
      <c r="E137" s="40" t="s">
        <v>9</v>
      </c>
      <c r="F137" s="127"/>
      <c r="G137" s="38" t="s">
        <v>10</v>
      </c>
      <c r="H137" s="38" t="s">
        <v>11</v>
      </c>
      <c r="I137" s="185"/>
    </row>
    <row r="138" spans="1:9" ht="27" customHeight="1" x14ac:dyDescent="0.2">
      <c r="A138" s="134" t="s">
        <v>22</v>
      </c>
      <c r="B138" s="134"/>
      <c r="C138" s="134"/>
      <c r="D138" s="134"/>
      <c r="E138" s="134"/>
      <c r="F138" s="134"/>
      <c r="G138" s="134"/>
      <c r="H138" s="134"/>
      <c r="I138" s="135"/>
    </row>
    <row r="139" spans="1:9" ht="16" customHeight="1" x14ac:dyDescent="0.2">
      <c r="A139" s="59" t="s">
        <v>105</v>
      </c>
      <c r="B139" s="71">
        <v>2023</v>
      </c>
      <c r="C139" s="8" t="s">
        <v>4</v>
      </c>
      <c r="D139" s="114" t="s">
        <v>6</v>
      </c>
      <c r="E139" s="114"/>
      <c r="F139" s="20">
        <v>13</v>
      </c>
      <c r="G139" s="12">
        <v>180.99</v>
      </c>
      <c r="H139" s="12">
        <v>219</v>
      </c>
      <c r="I139" s="45"/>
    </row>
    <row r="140" spans="1:9" ht="16" customHeight="1" x14ac:dyDescent="0.2">
      <c r="A140" s="64" t="s">
        <v>104</v>
      </c>
      <c r="B140" s="61"/>
      <c r="C140" s="10"/>
      <c r="D140" s="10" t="s">
        <v>106</v>
      </c>
      <c r="E140" s="10" t="s">
        <v>107</v>
      </c>
      <c r="F140" s="31"/>
      <c r="G140" s="29"/>
      <c r="H140" s="29"/>
      <c r="I140" s="47"/>
    </row>
    <row r="141" spans="1:9" ht="16" customHeight="1" x14ac:dyDescent="0.2">
      <c r="A141" s="9" t="s">
        <v>109</v>
      </c>
      <c r="B141" s="60">
        <v>2022</v>
      </c>
      <c r="C141" s="5" t="s">
        <v>4</v>
      </c>
      <c r="D141" s="116" t="s">
        <v>6</v>
      </c>
      <c r="E141" s="116"/>
      <c r="F141" s="26">
        <v>12.5</v>
      </c>
      <c r="G141" s="12">
        <v>205.78</v>
      </c>
      <c r="H141" s="12">
        <v>249</v>
      </c>
      <c r="I141" s="46"/>
    </row>
    <row r="142" spans="1:9" ht="16" customHeight="1" x14ac:dyDescent="0.2">
      <c r="A142" s="9" t="s">
        <v>108</v>
      </c>
      <c r="B142" s="9"/>
      <c r="C142" s="5"/>
      <c r="D142" s="5" t="s">
        <v>110</v>
      </c>
      <c r="E142" s="5" t="s">
        <v>80</v>
      </c>
      <c r="F142" s="26"/>
      <c r="G142" s="21"/>
      <c r="H142" s="21"/>
      <c r="I142" s="9"/>
    </row>
    <row r="143" spans="1:9" ht="16" customHeight="1" x14ac:dyDescent="0.2">
      <c r="A143" s="155" t="s">
        <v>121</v>
      </c>
      <c r="B143" s="9"/>
      <c r="C143" s="5"/>
      <c r="D143" s="5"/>
      <c r="E143" s="5"/>
      <c r="F143" s="26"/>
      <c r="G143" s="21"/>
      <c r="H143" s="21"/>
      <c r="I143" s="9"/>
    </row>
    <row r="144" spans="1:9" ht="16" customHeight="1" x14ac:dyDescent="0.2">
      <c r="A144" s="165"/>
      <c r="B144" s="61"/>
      <c r="C144" s="10"/>
      <c r="D144" s="10"/>
      <c r="E144" s="10"/>
      <c r="F144" s="31"/>
      <c r="G144" s="29"/>
      <c r="H144" s="29"/>
      <c r="I144" s="61"/>
    </row>
    <row r="145" spans="1:9" ht="9" customHeight="1" x14ac:dyDescent="0.2">
      <c r="A145" s="117" t="s">
        <v>15</v>
      </c>
      <c r="B145" s="117"/>
      <c r="C145" s="117"/>
      <c r="D145" s="117"/>
      <c r="E145" s="117"/>
      <c r="F145" s="117"/>
      <c r="G145" s="117"/>
      <c r="H145" s="117"/>
      <c r="I145" s="117"/>
    </row>
    <row r="146" spans="1:9" ht="16" customHeight="1" x14ac:dyDescent="0.2">
      <c r="A146" s="118"/>
      <c r="B146" s="118"/>
      <c r="C146" s="118"/>
      <c r="D146" s="118"/>
      <c r="E146" s="118"/>
      <c r="F146" s="118"/>
      <c r="G146" s="118"/>
      <c r="H146" s="118"/>
      <c r="I146" s="118"/>
    </row>
    <row r="147" spans="1:9" ht="16" customHeight="1" x14ac:dyDescent="0.2">
      <c r="A147" s="6" t="s">
        <v>78</v>
      </c>
      <c r="B147" s="71">
        <v>2021</v>
      </c>
      <c r="C147" s="8" t="s">
        <v>28</v>
      </c>
      <c r="D147" s="114" t="s">
        <v>6</v>
      </c>
      <c r="E147" s="114"/>
      <c r="F147" s="20">
        <v>14</v>
      </c>
      <c r="G147" s="12">
        <v>305.77999999999997</v>
      </c>
      <c r="H147" s="12">
        <v>370</v>
      </c>
      <c r="I147" s="45"/>
    </row>
    <row r="148" spans="1:9" ht="16" customHeight="1" x14ac:dyDescent="0.2">
      <c r="A148" s="5" t="s">
        <v>79</v>
      </c>
      <c r="B148" s="9"/>
      <c r="C148" s="5"/>
      <c r="D148" s="5" t="s">
        <v>30</v>
      </c>
      <c r="E148" s="5" t="s">
        <v>80</v>
      </c>
      <c r="F148" s="26"/>
      <c r="G148" s="21"/>
      <c r="H148" s="21"/>
      <c r="I148" s="9"/>
    </row>
    <row r="149" spans="1:9" ht="16" customHeight="1" x14ac:dyDescent="0.2">
      <c r="A149" s="166" t="s">
        <v>112</v>
      </c>
      <c r="B149" s="9"/>
      <c r="C149" s="5"/>
      <c r="D149" s="5"/>
      <c r="E149" s="5"/>
      <c r="F149" s="26"/>
      <c r="G149" s="21"/>
      <c r="H149" s="21"/>
      <c r="I149" s="9"/>
    </row>
    <row r="150" spans="1:9" ht="16" customHeight="1" x14ac:dyDescent="0.2">
      <c r="A150" s="166"/>
      <c r="B150" s="9"/>
      <c r="C150" s="5"/>
      <c r="D150" s="5"/>
      <c r="E150" s="5"/>
      <c r="F150" s="26"/>
      <c r="G150" s="21"/>
      <c r="H150" s="21"/>
      <c r="I150" s="9"/>
    </row>
    <row r="151" spans="1:9" ht="16" customHeight="1" x14ac:dyDescent="0.2">
      <c r="A151" s="119" t="s">
        <v>99</v>
      </c>
      <c r="B151" s="9"/>
      <c r="C151" s="5"/>
      <c r="D151" s="5"/>
      <c r="E151" s="5"/>
      <c r="F151" s="26"/>
      <c r="G151" s="21"/>
      <c r="H151" s="21"/>
      <c r="I151" s="9"/>
    </row>
    <row r="152" spans="1:9" ht="16" customHeight="1" x14ac:dyDescent="0.2">
      <c r="A152" s="119"/>
      <c r="B152" s="9"/>
      <c r="C152" s="5"/>
      <c r="D152" s="5"/>
      <c r="E152" s="5"/>
      <c r="F152" s="26"/>
      <c r="G152" s="21"/>
      <c r="H152" s="21"/>
      <c r="I152" s="9"/>
    </row>
    <row r="153" spans="1:9" ht="16" customHeight="1" x14ac:dyDescent="0.2">
      <c r="A153" s="70" t="s">
        <v>101</v>
      </c>
      <c r="B153" s="9"/>
      <c r="C153" s="5"/>
      <c r="D153" s="5"/>
      <c r="E153" s="5"/>
      <c r="F153" s="26"/>
      <c r="G153" s="21"/>
      <c r="H153" s="21"/>
      <c r="I153" s="9"/>
    </row>
    <row r="154" spans="1:9" ht="16" customHeight="1" x14ac:dyDescent="0.2">
      <c r="A154" s="119" t="s">
        <v>100</v>
      </c>
      <c r="B154" s="9"/>
      <c r="C154" s="5"/>
      <c r="D154" s="5"/>
      <c r="E154" s="5"/>
      <c r="F154" s="26"/>
      <c r="G154" s="21"/>
      <c r="H154" s="21"/>
      <c r="I154" s="9"/>
    </row>
    <row r="155" spans="1:9" ht="16" customHeight="1" x14ac:dyDescent="0.2">
      <c r="A155" s="123"/>
      <c r="B155" s="61"/>
      <c r="C155" s="10"/>
      <c r="D155" s="10"/>
      <c r="E155" s="10"/>
      <c r="F155" s="31"/>
      <c r="G155" s="29"/>
      <c r="H155" s="29"/>
      <c r="I155" s="61"/>
    </row>
    <row r="156" spans="1:9" ht="16" customHeight="1" x14ac:dyDescent="0.2">
      <c r="A156" s="27"/>
      <c r="B156" s="9"/>
      <c r="C156" s="5"/>
      <c r="D156" s="5"/>
      <c r="E156" s="5"/>
      <c r="F156" s="26"/>
      <c r="G156" s="21"/>
      <c r="H156" s="84" t="s">
        <v>44</v>
      </c>
      <c r="I156" s="85">
        <f>I56+I59+I64+I68+I74+I85+I91+I93+I98+I102+I109+I116+I125+I139+I141+I147</f>
        <v>0</v>
      </c>
    </row>
    <row r="157" spans="1:9" ht="16" customHeight="1" x14ac:dyDescent="0.2">
      <c r="A157" s="27"/>
      <c r="B157" s="9"/>
      <c r="C157" s="5"/>
      <c r="D157" s="5"/>
      <c r="E157" s="5"/>
      <c r="F157" s="26"/>
      <c r="G157" s="21"/>
      <c r="H157" s="110" t="s">
        <v>179</v>
      </c>
      <c r="I157" s="111">
        <f>G56*I56+G59*I59+G64*I64+G68*I68+G74*I74+G85*I85+G91*I91+G93*I93+G98*I98+G102*I102+G109*I109+G116*I116+G125*I125+G139*I139+G141*I141+G147*I147</f>
        <v>0</v>
      </c>
    </row>
    <row r="158" spans="1:9" ht="16" customHeight="1" x14ac:dyDescent="0.2">
      <c r="A158" s="27"/>
      <c r="B158" s="9"/>
      <c r="C158" s="5"/>
      <c r="D158" s="5"/>
      <c r="E158" s="5"/>
      <c r="F158" s="26"/>
      <c r="G158" s="21"/>
      <c r="H158" s="110"/>
      <c r="I158" s="111"/>
    </row>
    <row r="159" spans="1:9" ht="16" customHeight="1" x14ac:dyDescent="0.2">
      <c r="A159" s="27"/>
      <c r="B159" s="9"/>
      <c r="C159" s="5"/>
      <c r="D159" s="5"/>
      <c r="E159" s="5"/>
      <c r="F159" s="26"/>
      <c r="G159" s="21"/>
      <c r="H159" s="21"/>
      <c r="I159" s="9"/>
    </row>
    <row r="160" spans="1:9" ht="17" customHeight="1" x14ac:dyDescent="0.2">
      <c r="A160" s="27"/>
      <c r="B160" s="19"/>
      <c r="C160" s="5"/>
      <c r="D160" s="5"/>
      <c r="E160" s="5"/>
      <c r="F160" s="26"/>
      <c r="G160" s="21"/>
      <c r="H160" s="5"/>
      <c r="I160" s="46"/>
    </row>
    <row r="161" spans="1:13" ht="17" customHeight="1" x14ac:dyDescent="0.2">
      <c r="A161" s="27"/>
      <c r="B161" s="19"/>
      <c r="C161" s="5"/>
      <c r="D161" s="5"/>
      <c r="E161" s="5"/>
      <c r="F161" s="26"/>
      <c r="G161" s="21"/>
      <c r="H161" s="5"/>
      <c r="I161" s="46"/>
    </row>
    <row r="162" spans="1:13" ht="17" customHeight="1" x14ac:dyDescent="0.2">
      <c r="A162" s="176" t="s">
        <v>173</v>
      </c>
      <c r="B162" s="176"/>
      <c r="C162" s="176"/>
      <c r="D162" s="176"/>
      <c r="E162" s="5"/>
      <c r="F162" s="26"/>
      <c r="G162" s="21"/>
      <c r="H162" s="5"/>
      <c r="I162" s="46"/>
    </row>
    <row r="163" spans="1:13" ht="17" customHeight="1" x14ac:dyDescent="0.2">
      <c r="A163" s="177"/>
      <c r="B163" s="177"/>
      <c r="C163" s="177"/>
      <c r="D163" s="177"/>
      <c r="E163" s="5"/>
      <c r="F163" s="5"/>
      <c r="G163" s="5"/>
      <c r="H163" s="5"/>
      <c r="I163" s="5"/>
      <c r="M163" s="66"/>
    </row>
    <row r="164" spans="1:13" ht="17" customHeight="1" x14ac:dyDescent="0.2">
      <c r="A164" s="141" t="s">
        <v>137</v>
      </c>
      <c r="B164" s="142"/>
      <c r="C164" s="142"/>
      <c r="D164" s="77"/>
      <c r="E164" s="77"/>
      <c r="F164" s="78"/>
      <c r="G164" s="33" t="s">
        <v>3</v>
      </c>
      <c r="H164" s="33" t="s">
        <v>3</v>
      </c>
      <c r="I164" s="138" t="s">
        <v>38</v>
      </c>
    </row>
    <row r="165" spans="1:13" ht="17" customHeight="1" x14ac:dyDescent="0.2">
      <c r="A165" s="143"/>
      <c r="B165" s="144"/>
      <c r="C165" s="144"/>
      <c r="D165" s="79"/>
      <c r="E165" s="79"/>
      <c r="F165" s="80"/>
      <c r="G165" s="34" t="s">
        <v>10</v>
      </c>
      <c r="H165" s="34" t="s">
        <v>11</v>
      </c>
      <c r="I165" s="139"/>
      <c r="M165" s="66"/>
    </row>
    <row r="166" spans="1:13" ht="17" customHeight="1" x14ac:dyDescent="0.2">
      <c r="A166" s="9" t="s">
        <v>175</v>
      </c>
      <c r="B166" s="9"/>
      <c r="C166" s="5"/>
      <c r="D166" s="5"/>
      <c r="E166" s="5"/>
      <c r="F166" s="5"/>
      <c r="G166" s="21">
        <v>1570.2</v>
      </c>
      <c r="H166" s="21">
        <v>1900</v>
      </c>
      <c r="I166" s="5"/>
    </row>
    <row r="167" spans="1:13" ht="17" customHeight="1" x14ac:dyDescent="0.2">
      <c r="A167" s="120" t="s">
        <v>149</v>
      </c>
      <c r="B167" s="120"/>
      <c r="C167" s="120"/>
      <c r="D167" s="120"/>
      <c r="E167" s="5"/>
      <c r="F167" s="5"/>
      <c r="G167" s="21"/>
      <c r="H167" s="21"/>
      <c r="I167" s="5"/>
      <c r="M167" s="66"/>
    </row>
    <row r="168" spans="1:13" ht="17" customHeight="1" x14ac:dyDescent="0.2">
      <c r="A168" s="120"/>
      <c r="B168" s="120"/>
      <c r="C168" s="120"/>
      <c r="D168" s="120"/>
      <c r="E168" s="5"/>
      <c r="F168" s="5"/>
      <c r="G168" s="21"/>
      <c r="H168" s="21"/>
      <c r="I168" s="5"/>
    </row>
    <row r="169" spans="1:13" ht="17" customHeight="1" x14ac:dyDescent="0.2">
      <c r="A169" s="120"/>
      <c r="B169" s="120"/>
      <c r="C169" s="120"/>
      <c r="D169" s="120"/>
      <c r="E169" s="5"/>
      <c r="F169" s="5"/>
      <c r="G169" s="21"/>
      <c r="H169" s="21"/>
      <c r="I169" s="5"/>
      <c r="M169" s="66"/>
    </row>
    <row r="170" spans="1:13" ht="17" customHeight="1" x14ac:dyDescent="0.2">
      <c r="A170" s="140" t="s">
        <v>150</v>
      </c>
      <c r="B170" s="140"/>
      <c r="C170" s="140"/>
      <c r="D170" s="140"/>
      <c r="E170" s="5"/>
      <c r="F170" s="5"/>
      <c r="G170" s="21"/>
      <c r="H170" s="21"/>
      <c r="I170" s="5"/>
    </row>
    <row r="171" spans="1:13" ht="17" customHeight="1" x14ac:dyDescent="0.2">
      <c r="A171" s="140"/>
      <c r="B171" s="140"/>
      <c r="C171" s="140"/>
      <c r="D171" s="140"/>
      <c r="E171" s="5"/>
      <c r="F171" s="5"/>
      <c r="G171" s="21"/>
      <c r="H171" s="21"/>
      <c r="I171" s="5"/>
      <c r="M171" s="66"/>
    </row>
    <row r="172" spans="1:13" ht="17" customHeight="1" x14ac:dyDescent="0.2">
      <c r="A172" s="140"/>
      <c r="B172" s="140"/>
      <c r="C172" s="140"/>
      <c r="D172" s="140"/>
      <c r="E172" s="5"/>
      <c r="F172" s="5"/>
      <c r="G172" s="21"/>
      <c r="H172" s="21"/>
      <c r="I172" s="5"/>
      <c r="M172" s="66"/>
    </row>
    <row r="173" spans="1:13" ht="17" customHeight="1" x14ac:dyDescent="0.2">
      <c r="A173" s="81"/>
      <c r="B173" s="81"/>
      <c r="C173" s="81"/>
      <c r="D173" s="81"/>
      <c r="E173" s="10"/>
      <c r="F173" s="10"/>
      <c r="G173" s="29"/>
      <c r="H173" s="29"/>
      <c r="I173" s="10"/>
      <c r="M173" s="66"/>
    </row>
    <row r="174" spans="1:13" ht="17" customHeight="1" x14ac:dyDescent="0.2">
      <c r="A174" s="9" t="s">
        <v>128</v>
      </c>
      <c r="B174" s="9"/>
      <c r="C174" s="5"/>
      <c r="D174" s="5"/>
      <c r="E174" s="5"/>
      <c r="F174" s="5"/>
      <c r="G174" s="21">
        <v>355.37</v>
      </c>
      <c r="H174" s="21">
        <v>430</v>
      </c>
      <c r="I174" s="5"/>
    </row>
    <row r="175" spans="1:13" ht="17" customHeight="1" x14ac:dyDescent="0.2">
      <c r="A175" s="120" t="s">
        <v>131</v>
      </c>
      <c r="B175" s="120"/>
      <c r="C175" s="120"/>
      <c r="D175" s="5"/>
      <c r="E175" s="5"/>
      <c r="F175" s="5"/>
      <c r="G175" s="5"/>
      <c r="H175" s="5"/>
      <c r="I175" s="5"/>
      <c r="M175" s="66"/>
    </row>
    <row r="176" spans="1:13" ht="17" customHeight="1" x14ac:dyDescent="0.2">
      <c r="A176" s="120"/>
      <c r="B176" s="120"/>
      <c r="C176" s="120"/>
      <c r="D176" s="5"/>
      <c r="E176" s="5"/>
      <c r="F176" s="5"/>
      <c r="G176" s="5"/>
      <c r="H176" s="5"/>
      <c r="I176" s="5"/>
    </row>
    <row r="177" spans="1:9" ht="17" customHeight="1" x14ac:dyDescent="0.2">
      <c r="A177" s="75" t="s">
        <v>133</v>
      </c>
      <c r="B177" s="73"/>
      <c r="C177" s="73"/>
      <c r="D177" s="5"/>
      <c r="E177" s="5"/>
      <c r="F177" s="5"/>
      <c r="G177" s="5"/>
      <c r="H177" s="5"/>
      <c r="I177" s="5"/>
    </row>
    <row r="178" spans="1:9" ht="17" customHeight="1" x14ac:dyDescent="0.2">
      <c r="A178" s="10"/>
      <c r="B178" s="61"/>
      <c r="C178" s="10"/>
      <c r="D178" s="10"/>
      <c r="E178" s="10"/>
      <c r="F178" s="10"/>
      <c r="G178" s="10"/>
      <c r="H178" s="10"/>
      <c r="I178" s="10"/>
    </row>
    <row r="179" spans="1:9" ht="17" customHeight="1" x14ac:dyDescent="0.2">
      <c r="A179" s="9" t="s">
        <v>129</v>
      </c>
      <c r="B179" s="9"/>
      <c r="C179" s="5"/>
      <c r="D179" s="5"/>
      <c r="E179" s="5"/>
      <c r="F179" s="5"/>
      <c r="G179" s="21">
        <v>595</v>
      </c>
      <c r="H179" s="21">
        <v>720</v>
      </c>
      <c r="I179" s="5"/>
    </row>
    <row r="180" spans="1:9" ht="17" customHeight="1" x14ac:dyDescent="0.2">
      <c r="A180" s="120" t="s">
        <v>142</v>
      </c>
      <c r="B180" s="120"/>
      <c r="C180" s="120"/>
      <c r="D180" s="120"/>
      <c r="E180" s="5"/>
      <c r="F180" s="5"/>
      <c r="G180" s="5"/>
      <c r="H180" s="21"/>
      <c r="I180" s="5"/>
    </row>
    <row r="181" spans="1:9" ht="17" customHeight="1" x14ac:dyDescent="0.2">
      <c r="A181" s="76" t="s">
        <v>141</v>
      </c>
      <c r="B181" s="9"/>
      <c r="C181" s="5"/>
      <c r="D181" s="5"/>
      <c r="E181" s="5"/>
      <c r="F181" s="5"/>
      <c r="G181" s="5"/>
      <c r="H181" s="5"/>
      <c r="I181" s="5"/>
    </row>
    <row r="182" spans="1:9" ht="17" customHeight="1" x14ac:dyDescent="0.2">
      <c r="A182" s="10"/>
      <c r="B182" s="61"/>
      <c r="C182" s="10"/>
      <c r="D182" s="10"/>
      <c r="E182" s="10"/>
      <c r="F182" s="10"/>
      <c r="G182" s="10"/>
      <c r="H182" s="10"/>
      <c r="I182" s="10"/>
    </row>
    <row r="183" spans="1:9" ht="17" customHeight="1" x14ac:dyDescent="0.2">
      <c r="A183" s="9" t="s">
        <v>130</v>
      </c>
      <c r="B183" s="9"/>
      <c r="C183" s="5"/>
      <c r="D183" s="5"/>
      <c r="E183" s="5"/>
      <c r="F183" s="5"/>
      <c r="G183" s="21">
        <v>909.09</v>
      </c>
      <c r="H183" s="21">
        <v>1100</v>
      </c>
      <c r="I183" s="5"/>
    </row>
    <row r="184" spans="1:9" ht="17" customHeight="1" x14ac:dyDescent="0.2">
      <c r="A184" s="120" t="s">
        <v>143</v>
      </c>
      <c r="B184" s="120"/>
      <c r="C184" s="120"/>
      <c r="D184" s="5"/>
      <c r="E184" s="5"/>
      <c r="F184" s="5"/>
      <c r="G184" s="5"/>
      <c r="H184" s="5"/>
      <c r="I184" s="5"/>
    </row>
    <row r="185" spans="1:9" ht="17" customHeight="1" x14ac:dyDescent="0.2">
      <c r="A185" s="120"/>
      <c r="B185" s="120"/>
      <c r="C185" s="120"/>
      <c r="D185" s="5"/>
      <c r="E185" s="5"/>
      <c r="F185" s="5"/>
      <c r="G185" s="5"/>
      <c r="H185" s="5"/>
      <c r="I185" s="5"/>
    </row>
    <row r="186" spans="1:9" ht="17" customHeight="1" x14ac:dyDescent="0.2">
      <c r="A186" s="75" t="s">
        <v>134</v>
      </c>
      <c r="B186" s="9"/>
      <c r="C186" s="5"/>
      <c r="D186" s="5"/>
      <c r="E186" s="5"/>
      <c r="F186" s="5"/>
      <c r="G186" s="5"/>
      <c r="H186" s="5"/>
      <c r="I186" s="5"/>
    </row>
    <row r="187" spans="1:9" ht="17" customHeight="1" x14ac:dyDescent="0.2">
      <c r="A187" s="10"/>
      <c r="B187" s="61"/>
      <c r="C187" s="10"/>
      <c r="D187" s="10"/>
      <c r="E187" s="10"/>
      <c r="F187" s="10"/>
      <c r="G187" s="10"/>
      <c r="H187" s="10"/>
      <c r="I187" s="10"/>
    </row>
    <row r="188" spans="1:9" ht="17" customHeight="1" x14ac:dyDescent="0.2">
      <c r="A188" s="9" t="s">
        <v>132</v>
      </c>
      <c r="B188" s="9"/>
      <c r="C188" s="5"/>
      <c r="D188" s="5"/>
      <c r="E188" s="5"/>
      <c r="F188" s="5"/>
      <c r="G188" s="21">
        <v>1322.31</v>
      </c>
      <c r="H188" s="21">
        <v>1600</v>
      </c>
      <c r="I188" s="5"/>
    </row>
    <row r="189" spans="1:9" ht="17" customHeight="1" x14ac:dyDescent="0.2">
      <c r="A189" s="120" t="s">
        <v>136</v>
      </c>
      <c r="B189" s="120"/>
      <c r="C189" s="120"/>
      <c r="D189" s="5"/>
      <c r="E189" s="5"/>
      <c r="F189" s="5"/>
      <c r="G189" s="5"/>
      <c r="H189" s="5"/>
      <c r="I189" s="5"/>
    </row>
    <row r="190" spans="1:9" ht="17" customHeight="1" x14ac:dyDescent="0.2">
      <c r="A190" s="120"/>
      <c r="B190" s="120"/>
      <c r="C190" s="120"/>
      <c r="D190" s="5"/>
      <c r="E190" s="5"/>
      <c r="F190" s="5"/>
      <c r="G190" s="5"/>
      <c r="H190" s="5"/>
      <c r="I190" s="5"/>
    </row>
    <row r="191" spans="1:9" ht="17" customHeight="1" x14ac:dyDescent="0.2">
      <c r="A191" s="140" t="s">
        <v>148</v>
      </c>
      <c r="B191" s="120"/>
      <c r="C191" s="120"/>
      <c r="D191" s="120"/>
      <c r="E191" s="5"/>
      <c r="F191" s="5"/>
      <c r="G191" s="5"/>
      <c r="H191" s="5"/>
      <c r="I191" s="5"/>
    </row>
    <row r="192" spans="1:9" ht="17" customHeight="1" x14ac:dyDescent="0.2">
      <c r="A192" s="120"/>
      <c r="B192" s="120"/>
      <c r="C192" s="120"/>
      <c r="D192" s="120"/>
      <c r="E192" s="5"/>
      <c r="F192" s="5"/>
      <c r="G192" s="5"/>
      <c r="H192" s="5"/>
      <c r="I192" s="5"/>
    </row>
    <row r="193" spans="1:9" ht="17" customHeight="1" x14ac:dyDescent="0.2">
      <c r="A193" s="61"/>
      <c r="B193" s="61"/>
      <c r="C193" s="10"/>
      <c r="D193" s="10"/>
      <c r="E193" s="10"/>
      <c r="F193" s="10"/>
      <c r="G193" s="10"/>
      <c r="H193" s="10"/>
      <c r="I193" s="10"/>
    </row>
    <row r="194" spans="1:9" ht="17" customHeight="1" x14ac:dyDescent="0.2">
      <c r="A194" s="9"/>
      <c r="B194" s="9"/>
      <c r="C194" s="5"/>
      <c r="D194" s="5"/>
      <c r="E194" s="5"/>
      <c r="F194" s="5"/>
      <c r="G194" s="5"/>
      <c r="H194" s="112" t="s">
        <v>179</v>
      </c>
      <c r="I194" s="113">
        <f>G166*I166+G174*I174+G179*I179+G183*I183+G188*I188</f>
        <v>0</v>
      </c>
    </row>
    <row r="195" spans="1:9" ht="17" customHeight="1" x14ac:dyDescent="0.2">
      <c r="A195" s="27"/>
      <c r="B195" s="19"/>
      <c r="C195" s="5"/>
      <c r="D195" s="5"/>
      <c r="E195" s="5"/>
      <c r="F195" s="26"/>
      <c r="G195" s="21"/>
      <c r="H195" s="110"/>
      <c r="I195" s="111"/>
    </row>
    <row r="196" spans="1:9" ht="17" customHeight="1" x14ac:dyDescent="0.2">
      <c r="A196" s="27"/>
      <c r="B196" s="19"/>
      <c r="C196" s="54"/>
      <c r="D196" s="25"/>
      <c r="E196" s="25"/>
      <c r="F196" s="26"/>
      <c r="G196" s="21"/>
      <c r="H196" s="21"/>
      <c r="I196" s="46"/>
    </row>
    <row r="197" spans="1:9" ht="17" customHeight="1" x14ac:dyDescent="0.2"/>
    <row r="198" spans="1:9" ht="17" customHeight="1" x14ac:dyDescent="0.2"/>
    <row r="199" spans="1:9" ht="14" customHeight="1" x14ac:dyDescent="0.2">
      <c r="H199" s="9"/>
      <c r="I199" s="49"/>
    </row>
    <row r="200" spans="1:9" ht="32" customHeight="1" x14ac:dyDescent="0.2">
      <c r="A200" s="182" t="s">
        <v>35</v>
      </c>
      <c r="B200" s="182"/>
      <c r="C200" s="182"/>
      <c r="D200" s="182"/>
      <c r="E200" s="182"/>
      <c r="F200" s="183"/>
      <c r="G200" s="50" t="s">
        <v>36</v>
      </c>
      <c r="H200" s="51" t="s">
        <v>37</v>
      </c>
      <c r="I200" s="52" t="s">
        <v>38</v>
      </c>
    </row>
    <row r="201" spans="1:9" ht="17" customHeight="1" x14ac:dyDescent="0.2">
      <c r="A201" t="s">
        <v>42</v>
      </c>
      <c r="G201" s="3">
        <v>16.5</v>
      </c>
      <c r="H201" s="3">
        <v>20</v>
      </c>
      <c r="I201" s="46"/>
    </row>
    <row r="202" spans="1:9" ht="17" customHeight="1" x14ac:dyDescent="0.2">
      <c r="A202" t="s">
        <v>135</v>
      </c>
      <c r="G202" s="3">
        <v>20.66</v>
      </c>
      <c r="H202" s="3">
        <v>25</v>
      </c>
      <c r="I202" s="46"/>
    </row>
    <row r="203" spans="1:9" ht="17" customHeight="1" x14ac:dyDescent="0.2">
      <c r="A203" t="s">
        <v>70</v>
      </c>
      <c r="G203" s="3">
        <v>61.98</v>
      </c>
      <c r="H203" s="3">
        <v>80</v>
      </c>
      <c r="I203" s="46"/>
    </row>
    <row r="204" spans="1:9" ht="17" customHeight="1" x14ac:dyDescent="0.2">
      <c r="A204" t="s">
        <v>40</v>
      </c>
      <c r="G204" s="3">
        <v>9.9</v>
      </c>
      <c r="H204" s="3">
        <v>12</v>
      </c>
      <c r="I204" s="46"/>
    </row>
    <row r="205" spans="1:9" ht="17" customHeight="1" x14ac:dyDescent="0.2">
      <c r="A205" t="s">
        <v>180</v>
      </c>
      <c r="G205" s="3">
        <v>13.22</v>
      </c>
      <c r="H205" s="3">
        <v>16</v>
      </c>
      <c r="I205" s="46"/>
    </row>
    <row r="206" spans="1:9" ht="17" customHeight="1" x14ac:dyDescent="0.2">
      <c r="A206" t="s">
        <v>41</v>
      </c>
      <c r="G206" s="3">
        <v>12.4</v>
      </c>
      <c r="H206" s="3">
        <v>15</v>
      </c>
      <c r="I206" s="46"/>
    </row>
    <row r="207" spans="1:9" ht="17" customHeight="1" x14ac:dyDescent="0.2">
      <c r="A207" t="s">
        <v>181</v>
      </c>
      <c r="G207" s="3">
        <v>16.5</v>
      </c>
      <c r="H207" s="3">
        <v>20</v>
      </c>
      <c r="I207" s="46"/>
    </row>
    <row r="208" spans="1:9" ht="17" customHeight="1" x14ac:dyDescent="0.2">
      <c r="A208" t="s">
        <v>39</v>
      </c>
      <c r="G208" s="3">
        <v>20.66</v>
      </c>
      <c r="H208" s="3">
        <v>25</v>
      </c>
      <c r="I208" s="46"/>
    </row>
    <row r="209" spans="1:9" ht="17" customHeight="1" x14ac:dyDescent="0.2">
      <c r="A209" t="s">
        <v>71</v>
      </c>
      <c r="G209" s="3">
        <v>144.62</v>
      </c>
      <c r="H209" s="3">
        <v>180</v>
      </c>
      <c r="I209" s="46"/>
    </row>
    <row r="210" spans="1:9" ht="17" customHeight="1" x14ac:dyDescent="0.2">
      <c r="A210" t="s">
        <v>72</v>
      </c>
      <c r="G210" s="3">
        <v>99.17</v>
      </c>
      <c r="H210" s="3">
        <v>120</v>
      </c>
      <c r="I210" s="46"/>
    </row>
    <row r="211" spans="1:9" ht="17" customHeight="1" x14ac:dyDescent="0.2">
      <c r="A211" s="2" t="s">
        <v>86</v>
      </c>
      <c r="B211" s="2"/>
      <c r="C211" s="2"/>
      <c r="D211" s="2"/>
      <c r="E211" s="2"/>
      <c r="F211" s="2"/>
      <c r="G211" s="53">
        <v>33.06</v>
      </c>
      <c r="H211" s="53">
        <v>40</v>
      </c>
      <c r="I211" s="47"/>
    </row>
    <row r="212" spans="1:9" ht="17" customHeight="1" x14ac:dyDescent="0.2">
      <c r="G212" s="3"/>
      <c r="H212" s="112" t="s">
        <v>179</v>
      </c>
      <c r="I212" s="113">
        <f>G201*I201+G202*I202+G203*I203+G204*I204+G205*I205+G206*I206+G207*I207+G208*I208+G209*I209+G210*I210+G211*I211</f>
        <v>0</v>
      </c>
    </row>
    <row r="213" spans="1:9" ht="16" customHeight="1" x14ac:dyDescent="0.2">
      <c r="H213" s="110"/>
      <c r="I213" s="111"/>
    </row>
    <row r="216" spans="1:9" x14ac:dyDescent="0.2">
      <c r="A216" s="178" t="s">
        <v>176</v>
      </c>
      <c r="B216" s="178"/>
      <c r="C216" s="178"/>
      <c r="D216" s="178"/>
      <c r="E216" s="178"/>
      <c r="F216" s="178"/>
      <c r="G216" s="180"/>
      <c r="H216" s="170" t="s">
        <v>36</v>
      </c>
      <c r="I216" s="172" t="s">
        <v>38</v>
      </c>
    </row>
    <row r="217" spans="1:9" x14ac:dyDescent="0.2">
      <c r="A217" s="179"/>
      <c r="B217" s="179"/>
      <c r="C217" s="179"/>
      <c r="D217" s="179"/>
      <c r="E217" s="179"/>
      <c r="F217" s="179"/>
      <c r="G217" s="181"/>
      <c r="H217" s="171"/>
      <c r="I217" s="173"/>
    </row>
    <row r="218" spans="1:9" x14ac:dyDescent="0.2">
      <c r="A218" s="174"/>
      <c r="B218" s="174"/>
      <c r="C218" s="174"/>
      <c r="E218" s="175"/>
      <c r="F218" s="175"/>
      <c r="G218" s="175"/>
      <c r="H218" s="3"/>
      <c r="I218" s="3"/>
    </row>
    <row r="219" spans="1:9" x14ac:dyDescent="0.2">
      <c r="A219" s="102" t="s">
        <v>182</v>
      </c>
      <c r="B219" s="102"/>
      <c r="C219" s="102"/>
      <c r="D219" s="102"/>
      <c r="H219" s="3">
        <v>3</v>
      </c>
      <c r="I219" s="3"/>
    </row>
    <row r="220" spans="1:9" x14ac:dyDescent="0.2">
      <c r="A220" s="169" t="s">
        <v>177</v>
      </c>
      <c r="B220" s="169"/>
      <c r="C220" s="169"/>
      <c r="H220" s="3">
        <v>3</v>
      </c>
      <c r="I220" s="3"/>
    </row>
    <row r="221" spans="1:9" x14ac:dyDescent="0.2">
      <c r="H221" s="43" t="s">
        <v>14</v>
      </c>
      <c r="I221" s="44">
        <f>H219*I219+H220*I220</f>
        <v>0</v>
      </c>
    </row>
    <row r="222" spans="1:9" x14ac:dyDescent="0.2">
      <c r="G222" s="3"/>
      <c r="H222" s="3"/>
      <c r="I222" s="46"/>
    </row>
    <row r="224" spans="1:9" ht="21" customHeight="1" x14ac:dyDescent="0.2">
      <c r="A224" s="104" t="s">
        <v>33</v>
      </c>
      <c r="B224" s="104"/>
      <c r="C224" s="104"/>
      <c r="D224" s="104"/>
      <c r="E224" s="104"/>
      <c r="F224" s="104"/>
      <c r="G224" s="104"/>
      <c r="H224" s="104"/>
      <c r="I224" s="104"/>
    </row>
    <row r="225" spans="1:9" ht="16" customHeight="1" x14ac:dyDescent="0.2">
      <c r="A225" s="104"/>
      <c r="B225" s="104"/>
      <c r="C225" s="104"/>
      <c r="D225" s="104"/>
      <c r="E225" s="104"/>
      <c r="F225" s="104"/>
      <c r="G225" s="104"/>
      <c r="H225" s="104"/>
      <c r="I225" s="104"/>
    </row>
  </sheetData>
  <mergeCells count="113">
    <mergeCell ref="A2:C2"/>
    <mergeCell ref="A3:C3"/>
    <mergeCell ref="A4:D4"/>
    <mergeCell ref="A220:C220"/>
    <mergeCell ref="H216:H217"/>
    <mergeCell ref="I216:I217"/>
    <mergeCell ref="A218:C218"/>
    <mergeCell ref="E218:G218"/>
    <mergeCell ref="A105:A106"/>
    <mergeCell ref="A162:D163"/>
    <mergeCell ref="A216:F217"/>
    <mergeCell ref="G216:G217"/>
    <mergeCell ref="A200:F200"/>
    <mergeCell ref="F136:F137"/>
    <mergeCell ref="I136:I137"/>
    <mergeCell ref="A136:A137"/>
    <mergeCell ref="C136:C137"/>
    <mergeCell ref="H212:H213"/>
    <mergeCell ref="I212:I213"/>
    <mergeCell ref="A149:A150"/>
    <mergeCell ref="D59:E59"/>
    <mergeCell ref="A66:C67"/>
    <mergeCell ref="A70:C72"/>
    <mergeCell ref="A76:C78"/>
    <mergeCell ref="A138:I138"/>
    <mergeCell ref="I82:I83"/>
    <mergeCell ref="A135:B135"/>
    <mergeCell ref="D139:E139"/>
    <mergeCell ref="A1:E1"/>
    <mergeCell ref="D98:E98"/>
    <mergeCell ref="A96:A97"/>
    <mergeCell ref="D109:E109"/>
    <mergeCell ref="A108:I108"/>
    <mergeCell ref="D93:E93"/>
    <mergeCell ref="F1:H1"/>
    <mergeCell ref="B82:B83"/>
    <mergeCell ref="C54:C55"/>
    <mergeCell ref="D56:E56"/>
    <mergeCell ref="A54:A55"/>
    <mergeCell ref="D68:E68"/>
    <mergeCell ref="A73:B73"/>
    <mergeCell ref="D82:E82"/>
    <mergeCell ref="D91:E91"/>
    <mergeCell ref="A7:B7"/>
    <mergeCell ref="F54:F55"/>
    <mergeCell ref="A82:A83"/>
    <mergeCell ref="C82:C83"/>
    <mergeCell ref="F82:F83"/>
    <mergeCell ref="D74:E74"/>
    <mergeCell ref="D64:E64"/>
    <mergeCell ref="A57:C58"/>
    <mergeCell ref="A61:C63"/>
    <mergeCell ref="A191:D192"/>
    <mergeCell ref="A151:A152"/>
    <mergeCell ref="A154:A155"/>
    <mergeCell ref="I164:I165"/>
    <mergeCell ref="A180:D180"/>
    <mergeCell ref="A164:C165"/>
    <mergeCell ref="A175:C176"/>
    <mergeCell ref="A184:C185"/>
    <mergeCell ref="A189:C190"/>
    <mergeCell ref="I54:I55"/>
    <mergeCell ref="A8:B8"/>
    <mergeCell ref="A9:B9"/>
    <mergeCell ref="A10:B10"/>
    <mergeCell ref="B54:B55"/>
    <mergeCell ref="D54:E54"/>
    <mergeCell ref="A40:A41"/>
    <mergeCell ref="D44:E44"/>
    <mergeCell ref="A84:I84"/>
    <mergeCell ref="C6:H15"/>
    <mergeCell ref="A170:D172"/>
    <mergeCell ref="D85:E85"/>
    <mergeCell ref="A89:A90"/>
    <mergeCell ref="A121:A122"/>
    <mergeCell ref="D37:E37"/>
    <mergeCell ref="A18:C18"/>
    <mergeCell ref="A19:A20"/>
    <mergeCell ref="B19:B20"/>
    <mergeCell ref="C19:C20"/>
    <mergeCell ref="D19:E19"/>
    <mergeCell ref="F19:F20"/>
    <mergeCell ref="A21:J21"/>
    <mergeCell ref="D22:E22"/>
    <mergeCell ref="A24:A26"/>
    <mergeCell ref="D31:E31"/>
    <mergeCell ref="D34:E34"/>
    <mergeCell ref="I19:I20"/>
    <mergeCell ref="D27:E27"/>
    <mergeCell ref="A224:I225"/>
    <mergeCell ref="L53:M54"/>
    <mergeCell ref="L55:L56"/>
    <mergeCell ref="M55:M56"/>
    <mergeCell ref="H157:H158"/>
    <mergeCell ref="I157:I158"/>
    <mergeCell ref="H49:H50"/>
    <mergeCell ref="I49:I50"/>
    <mergeCell ref="H194:H195"/>
    <mergeCell ref="I194:I195"/>
    <mergeCell ref="D147:E147"/>
    <mergeCell ref="D116:E116"/>
    <mergeCell ref="A117:A118"/>
    <mergeCell ref="D141:E141"/>
    <mergeCell ref="A145:I146"/>
    <mergeCell ref="A123:A124"/>
    <mergeCell ref="A167:D169"/>
    <mergeCell ref="D125:E125"/>
    <mergeCell ref="A128:C129"/>
    <mergeCell ref="A131:A132"/>
    <mergeCell ref="D136:E136"/>
    <mergeCell ref="B136:B137"/>
    <mergeCell ref="D102:E102"/>
    <mergeCell ref="A143:A144"/>
  </mergeCells>
  <phoneticPr fontId="12" type="noConversion"/>
  <hyperlinks>
    <hyperlink ref="A9" r:id="rId1" display="www.facebook.com/vinarstvirochuz/" xr:uid="{00000000-0004-0000-0000-000000000000}"/>
  </hyperlinks>
  <pageMargins left="0.25" right="0.25" top="0.75" bottom="0.75" header="0.3" footer="0.3"/>
  <pageSetup paperSize="9" scale="46" fitToHeight="3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Hlaváčková</dc:creator>
  <cp:lastModifiedBy>Petra Dvořanová, VINAŘSTVÍ ROCHŮZ, s.r.o.</cp:lastModifiedBy>
  <cp:lastPrinted>2025-08-27T14:40:55Z</cp:lastPrinted>
  <dcterms:created xsi:type="dcterms:W3CDTF">2018-02-21T12:52:55Z</dcterms:created>
  <dcterms:modified xsi:type="dcterms:W3CDTF">2025-08-29T06:37:30Z</dcterms:modified>
</cp:coreProperties>
</file>