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21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peja/Documents/Vinařství Rochůz/Nabídka vín/2026/Firmy Vánoce/"/>
    </mc:Choice>
  </mc:AlternateContent>
  <xr:revisionPtr revIDLastSave="0" documentId="13_ncr:1_{D3E4201F-83A3-3442-9D37-DA5B1F5C27EC}" xr6:coauthVersionLast="47" xr6:coauthVersionMax="47" xr10:uidLastSave="{00000000-0000-0000-0000-000000000000}"/>
  <bookViews>
    <workbookView xWindow="13900" yWindow="1820" windowWidth="28800" windowHeight="15620" tabRatio="50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I167" i="1" l="1"/>
  <c r="I140" i="1"/>
  <c r="I139" i="1"/>
  <c r="I44" i="1"/>
  <c r="I43" i="1"/>
  <c r="I182" i="1"/>
</calcChain>
</file>

<file path=xl/sharedStrings.xml><?xml version="1.0" encoding="utf-8"?>
<sst xmlns="http://schemas.openxmlformats.org/spreadsheetml/2006/main" count="270" uniqueCount="179">
  <si>
    <t>ODRŮDA</t>
  </si>
  <si>
    <t>ZATŘÍDĚNÍ</t>
  </si>
  <si>
    <t>KATEGORIE</t>
  </si>
  <si>
    <t>CENA</t>
  </si>
  <si>
    <t>moravské zemské víno</t>
  </si>
  <si>
    <t>polosuché</t>
  </si>
  <si>
    <t>suché</t>
  </si>
  <si>
    <t>cukr</t>
  </si>
  <si>
    <t>ALK.</t>
  </si>
  <si>
    <t>kys.</t>
  </si>
  <si>
    <t>bez DPH</t>
  </si>
  <si>
    <t>s DPH 21%</t>
  </si>
  <si>
    <t>http://www.vinarstvirochuz.cz</t>
  </si>
  <si>
    <t>www.facebook.com/vinarstvirochuz/</t>
  </si>
  <si>
    <t>cena celkem</t>
  </si>
  <si>
    <t>ADONIS</t>
  </si>
  <si>
    <t>pozdní sběr</t>
  </si>
  <si>
    <t xml:space="preserve">vinařská obec Bzenec  </t>
  </si>
  <si>
    <t>Ve sloupku OBJEDNÁVKA  poznačte na 1. řádek počet objedaných láhví a po kliknutí na ENTER se dole pod tabulkou ukáže celkový součet !</t>
  </si>
  <si>
    <t>7,4 g/l</t>
  </si>
  <si>
    <t>ŠUMIVÁ A PERLIVÁ VÍNA</t>
  </si>
  <si>
    <t>HARMONY</t>
  </si>
  <si>
    <t>ROČNÍK</t>
  </si>
  <si>
    <t>TICHÁ BÍLÁ VÍNA</t>
  </si>
  <si>
    <r>
      <rPr>
        <b/>
        <sz val="12"/>
        <color theme="1"/>
        <rFont val="Calibri"/>
        <family val="2"/>
        <scheme val="minor"/>
      </rPr>
      <t>Sídlo:</t>
    </r>
    <r>
      <rPr>
        <sz val="12"/>
        <color theme="1"/>
        <rFont val="Calibri"/>
        <family val="2"/>
        <scheme val="minor"/>
      </rPr>
      <t xml:space="preserve"> Masarykovo nám. 34, 686 01 Uherské Hradiště</t>
    </r>
  </si>
  <si>
    <t>brut</t>
  </si>
  <si>
    <t>6,9 g/l</t>
  </si>
  <si>
    <t>výběr z hroznů</t>
  </si>
  <si>
    <t xml:space="preserve">vinařská obec Újezdec  </t>
  </si>
  <si>
    <t>JMÉNO ZÁKAZNÍKA (doplňte prosím):</t>
  </si>
  <si>
    <t>DATUM AKTUALIZACE:</t>
  </si>
  <si>
    <t>DÁRKOVÉ KARTONY</t>
  </si>
  <si>
    <t>CENA bez DPH</t>
  </si>
  <si>
    <t>CENA s DPH 21%</t>
  </si>
  <si>
    <t>OBJEDNÁVKA ks</t>
  </si>
  <si>
    <t>Karton na 3 láhve HARMONY- černý, bez loga</t>
  </si>
  <si>
    <t>Karton na 1 láhev HARMONY- přírodně hnědý, bez loga</t>
  </si>
  <si>
    <t>Karton na 2 láhve HARMONY- přírodně hnědý, bez loga</t>
  </si>
  <si>
    <t>Karton na 1 láhev ADONIS/sekt - černý, s logem ROCHŮZ</t>
  </si>
  <si>
    <r>
      <t>IČ:</t>
    </r>
    <r>
      <rPr>
        <sz val="12"/>
        <color theme="1"/>
        <rFont val="Calibri"/>
        <family val="2"/>
        <scheme val="minor"/>
      </rPr>
      <t xml:space="preserve"> 48906336</t>
    </r>
    <r>
      <rPr>
        <b/>
        <sz val="12"/>
        <color theme="1"/>
        <rFont val="Calibri"/>
        <family val="2"/>
        <scheme val="minor"/>
      </rPr>
      <t xml:space="preserve">  DIČ: </t>
    </r>
    <r>
      <rPr>
        <sz val="12"/>
        <color theme="1"/>
        <rFont val="Calibri"/>
        <family val="2"/>
        <scheme val="minor"/>
      </rPr>
      <t>CZ48906336</t>
    </r>
  </si>
  <si>
    <t>počet lahví</t>
  </si>
  <si>
    <t>TICHÁ ČERVENÁ VÍNA</t>
  </si>
  <si>
    <t>č. š.6/22</t>
  </si>
  <si>
    <t>Ryzlink rýnský ADONIS BOTRYTIS</t>
  </si>
  <si>
    <t>13,4 g/l</t>
  </si>
  <si>
    <t>Karton na 3 láhve ADONIS/sekt - černý, luxusní pevný karton s jemným leskem</t>
  </si>
  <si>
    <t>Luxusní dárková krabice na 6 lahví "naležato" - černá, luxusní pevný karton s jemným leskem</t>
  </si>
  <si>
    <t>Taška/odnoska na 6 lahví - černá netkaná textilie, s logem ROCHŮZ</t>
  </si>
  <si>
    <t>Sekt rosé</t>
  </si>
  <si>
    <t>5,7 g/l</t>
  </si>
  <si>
    <t>Nalévátko na víno v dárkové kapsičce logem a fotkami ROCHŮZ</t>
  </si>
  <si>
    <t>6,4 g/l</t>
  </si>
  <si>
    <t>Zlatá medaile NSV – podoblast Slovácká 2024</t>
  </si>
  <si>
    <r>
      <rPr>
        <b/>
        <sz val="12"/>
        <color theme="1"/>
        <rFont val="Calibri"/>
        <family val="2"/>
        <scheme val="minor"/>
      </rPr>
      <t>Provozovna:</t>
    </r>
    <r>
      <rPr>
        <sz val="12"/>
        <color theme="1"/>
        <rFont val="Calibri"/>
        <family val="2"/>
        <scheme val="minor"/>
      </rPr>
      <t xml:space="preserve"> Pod Rochusem 1800, Mařatice 686 05</t>
    </r>
  </si>
  <si>
    <t xml:space="preserve">Sekt Blanc de Noir </t>
  </si>
  <si>
    <t>Náš prémiový bílý sekt z modrých hroznů Rulandského modrého vyrobený tradiční metodou kvašení v lahvi. Prvotní i druhotné kvašení probíhalo po dobu 24 měsíců v našich sklepích v srdci.</t>
  </si>
  <si>
    <t>č.š.BDN/21</t>
  </si>
  <si>
    <t xml:space="preserve">Dárkové balení Harmony </t>
  </si>
  <si>
    <t xml:space="preserve">Dárkové balení ADONIS </t>
  </si>
  <si>
    <t xml:space="preserve">Dárkové balení sekty </t>
  </si>
  <si>
    <t xml:space="preserve">Darujte harmonii naši vín zabalenou v dárkové krabičce. Výběr bílého a červeního cuvée potěší milovníky příjemně pitelných vín. </t>
  </si>
  <si>
    <t>Velké dárkové balení rochůzských vín</t>
  </si>
  <si>
    <r>
      <rPr>
        <u/>
        <sz val="12"/>
        <color theme="1"/>
        <rFont val="Calibri (Základní text)"/>
        <charset val="238"/>
      </rPr>
      <t>Balení obsahuje:</t>
    </r>
    <r>
      <rPr>
        <sz val="12"/>
        <color theme="1"/>
        <rFont val="Calibri"/>
        <family val="2"/>
        <scheme val="minor"/>
      </rPr>
      <t xml:space="preserve"> Sekt rose, Sekt CHARM, Sekt Blanc de Noir, karton na 3 láhve ADONIS - černý</t>
    </r>
  </si>
  <si>
    <t>Karton na 2 láhve ADONIS/sekt - černý,</t>
  </si>
  <si>
    <t xml:space="preserve">Průřez našimi víny je skvelým dárkem nejen pro naše věrné zákazníky, ale i pro vínomily, kteří rochůzská vína zatím neznají. </t>
  </si>
  <si>
    <t>Připravili jsme pro Vás sady našich vín v dárkovém balení za akční ceny.</t>
  </si>
  <si>
    <t xml:space="preserve">Kontaktní osoba: Mgr. Petra Dvořanová </t>
  </si>
  <si>
    <t xml:space="preserve">mob: +420 724 762 404 </t>
  </si>
  <si>
    <t>email: peja@vinarstvirochuz.cz</t>
  </si>
  <si>
    <t>🎁DÁRKOVÁ BALENÍ🎁</t>
  </si>
  <si>
    <t>Kombinace našich prémiových vín, která potěší milovníky burgundských vín.</t>
  </si>
  <si>
    <t>Dárkové balení našich sektů vyráběných metodou champagne skvěle doplní jakýkoli slavnostní okamžik.</t>
  </si>
  <si>
    <t>č.š.1S/23</t>
  </si>
  <si>
    <t xml:space="preserve">Náš jedinečný sekt z Donaurieslingu z naší vinice v Újezdci vyrobený tradiční metodou kvašení v lahvi. Prvotní i druhotné kvašení probíhalo po dobu 12 měsíců v našich sklepích v srdci Slovácka. </t>
  </si>
  <si>
    <t>Jedinečný růžový sekt z Frankovky vyrobený tradiční metodou kvašením v lahvi. Prvotní i druhotné kvašení probíhalo po dobu 18 měsíců v našich sklepích v srdci Slovácka. </t>
  </si>
  <si>
    <t xml:space="preserve">vinařská obec Bzenec, Újezdec </t>
  </si>
  <si>
    <t>*Gold medal Mundus vini 2025</t>
  </si>
  <si>
    <t>Sekt Donauriesling</t>
  </si>
  <si>
    <t>č.š. 6/24</t>
  </si>
  <si>
    <t>10,1 g/l</t>
  </si>
  <si>
    <t>6,2 g/l</t>
  </si>
  <si>
    <t>1,3 g/l</t>
  </si>
  <si>
    <t>5,3 g/l</t>
  </si>
  <si>
    <t>polosladké</t>
  </si>
  <si>
    <t xml:space="preserve">vinařská obec Bzenec, Ořechov  </t>
  </si>
  <si>
    <t>č.š.5/24</t>
  </si>
  <si>
    <t>21,4 g/l</t>
  </si>
  <si>
    <t>č.š. CHARM/22</t>
  </si>
  <si>
    <t>Jedinečný bílý sekt z Chardonnay a Rulandského modrého vyrobený tradiční metodou kvašením v lahvi. Prvotní i druhotné kvašení probíhalo po dobu 24 měsíců v našich sklepích v srdci Slovácka. </t>
  </si>
  <si>
    <t>11,6 g/l</t>
  </si>
  <si>
    <t>*Prague Gold Prague Wine Trophy 2025</t>
  </si>
  <si>
    <t>*Prague Premium Gold Prague Wine Trophy 2025</t>
  </si>
  <si>
    <t>*Prague Premium Gold Prague Wine Trophy 2025 - 92b</t>
  </si>
  <si>
    <t xml:space="preserve">Pálava </t>
  </si>
  <si>
    <t>polosladká</t>
  </si>
  <si>
    <t>34,4 g/l</t>
  </si>
  <si>
    <t>6,6 g/l</t>
  </si>
  <si>
    <t>č.š.10/23</t>
  </si>
  <si>
    <t>*Prague Premium Gold Prague Wine Trophy 2024</t>
  </si>
  <si>
    <t>vinařská obec Bzenec</t>
  </si>
  <si>
    <t>č.š.H/23</t>
  </si>
  <si>
    <t xml:space="preserve">Sekt CHARM </t>
  </si>
  <si>
    <t>č.š.4/24</t>
  </si>
  <si>
    <t>Zrálo na dubových sudech.</t>
  </si>
  <si>
    <t xml:space="preserve">vinařská obec Mařatice  </t>
  </si>
  <si>
    <t>č. š.16/22</t>
  </si>
  <si>
    <t>5,0 g/l</t>
  </si>
  <si>
    <t>6,8 g/l</t>
  </si>
  <si>
    <t>*Prague Premium Gold Prague Wine Trophy 2025 93b</t>
  </si>
  <si>
    <t>*Zlatá medaile NSV – podoblast Slovácká 2024</t>
  </si>
  <si>
    <t>Harmony RED</t>
  </si>
  <si>
    <t>7,3 g/l</t>
  </si>
  <si>
    <t>č.š.1/25</t>
  </si>
  <si>
    <t xml:space="preserve">Jemně perlivé polosuché víno, které vzniklo kombinací muškátových odrůd a Müller Thurgau. Díky svěžím bublinkám je naše frizzante skvělé pro horké letní dny. </t>
  </si>
  <si>
    <t>0,3 g/l</t>
  </si>
  <si>
    <t>5,5 g/l</t>
  </si>
  <si>
    <t>č.š. D/24</t>
  </si>
  <si>
    <t>č.š. RM/22</t>
  </si>
  <si>
    <t>1,8 g/l</t>
  </si>
  <si>
    <t>6,0 g/l</t>
  </si>
  <si>
    <t>Prague Premium Gold 90b Prague Wine Trophy 2025</t>
  </si>
  <si>
    <t>Bronze medal Decanter London 2025</t>
  </si>
  <si>
    <r>
      <rPr>
        <u/>
        <sz val="12"/>
        <color theme="1"/>
        <rFont val="Calibri (Základní text)"/>
        <charset val="238"/>
      </rPr>
      <t xml:space="preserve">Balení obsahuje: </t>
    </r>
    <r>
      <rPr>
        <sz val="12"/>
        <color theme="1"/>
        <rFont val="Calibri"/>
        <family val="2"/>
        <scheme val="minor"/>
      </rPr>
      <t>Chardonnay 2022 ADONIS, Pinot Noir 2022 ADONIS, Karton na 2 láhve ADONIS černý</t>
    </r>
  </si>
  <si>
    <t xml:space="preserve">Sylvánské zelené </t>
  </si>
  <si>
    <t>*Gold medal Mundus vini 2026</t>
  </si>
  <si>
    <t>*Prague Gold Prague Wine Trophy 2026</t>
  </si>
  <si>
    <t>č.š. FR/22</t>
  </si>
  <si>
    <t>č.š. 3/24</t>
  </si>
  <si>
    <t>8,3 g/l</t>
  </si>
  <si>
    <t xml:space="preserve">Ryzlink rýnský </t>
  </si>
  <si>
    <t>č. š.16/23</t>
  </si>
  <si>
    <t>4,1 g/l</t>
  </si>
  <si>
    <t>7,6 g/l</t>
  </si>
  <si>
    <t>vinařská obec Blatnice pod Sv. Antonínkem</t>
  </si>
  <si>
    <t>č.š.PN2/23</t>
  </si>
  <si>
    <t xml:space="preserve">Pinot noir </t>
  </si>
  <si>
    <t xml:space="preserve">Dornfelder </t>
  </si>
  <si>
    <r>
      <rPr>
        <u/>
        <sz val="12"/>
        <color theme="1"/>
        <rFont val="Calibri (Základní text)"/>
        <charset val="238"/>
      </rPr>
      <t>Balení obsahuje:</t>
    </r>
    <r>
      <rPr>
        <sz val="12"/>
        <color theme="1"/>
        <rFont val="Calibri"/>
        <family val="2"/>
        <scheme val="minor"/>
      </rPr>
      <t xml:space="preserve"> Sylvánské zelené, Harmony RED, Karton na 2 láhve HARMONY příodně hnědý</t>
    </r>
  </si>
  <si>
    <t>*Prague Premium Gold (91b) Prague Wine Trophy 2026</t>
  </si>
  <si>
    <t xml:space="preserve">Frizzante </t>
  </si>
  <si>
    <t>č.š.6/25</t>
  </si>
  <si>
    <t>6,5 g/l</t>
  </si>
  <si>
    <t>8,7 g/l</t>
  </si>
  <si>
    <t>8,2 g/l</t>
  </si>
  <si>
    <t xml:space="preserve">Rulandské šedé </t>
  </si>
  <si>
    <t xml:space="preserve">vinařská obec Bzenec </t>
  </si>
  <si>
    <t>č. šarže 2/25</t>
  </si>
  <si>
    <t>7,5g/l</t>
  </si>
  <si>
    <t>6,7 g/l</t>
  </si>
  <si>
    <t>slámové víno</t>
  </si>
  <si>
    <t>sladké</t>
  </si>
  <si>
    <t>vinařská obec Újezdec</t>
  </si>
  <si>
    <t>č.š.A/23</t>
  </si>
  <si>
    <t>VÁNOČNÍ NABÍDKA VÍN VINAŘSTVÍ ROCHŮZ PRO FIRMY*</t>
  </si>
  <si>
    <t>* podmínkou uplatnění speciální vánoční nabídky je fakturace na platné IČO</t>
  </si>
  <si>
    <t>* Nový zákazník – fakturace předem / zálohová faktura nebo hotově při osobním převzetí zboží</t>
  </si>
  <si>
    <t>* nabídka je platná do 31.12. 2026 nebo do vyprodání zásob</t>
  </si>
  <si>
    <t xml:space="preserve">AKČNÍ CENA     *nevztahuje se množstevní sleva </t>
  </si>
  <si>
    <r>
      <t xml:space="preserve">AKČNÍ CENA     </t>
    </r>
    <r>
      <rPr>
        <b/>
        <sz val="11"/>
        <color theme="0"/>
        <rFont val="Calibri (Základní text)"/>
        <charset val="238"/>
      </rPr>
      <t xml:space="preserve">*neztahuje se množstevní sleva </t>
    </r>
  </si>
  <si>
    <t>Hibernal</t>
  </si>
  <si>
    <t>cena celkem BEZ DPH</t>
  </si>
  <si>
    <t>č. š.2/24</t>
  </si>
  <si>
    <t>4,2 g/l</t>
  </si>
  <si>
    <t>č. š.9/25</t>
  </si>
  <si>
    <t>7,1 g/l</t>
  </si>
  <si>
    <t>MNOŽSTEVNÍ SLEVY</t>
  </si>
  <si>
    <t>Odběr vína jednorázově/součet v předchozím roce cena bez DPH</t>
  </si>
  <si>
    <t>10 000</t>
  </si>
  <si>
    <t>17 000</t>
  </si>
  <si>
    <t>č.š.7/25</t>
  </si>
  <si>
    <t>Tramín červený ADONIS</t>
  </si>
  <si>
    <t>Pinot noir</t>
  </si>
  <si>
    <t xml:space="preserve">Donauriesling </t>
  </si>
  <si>
    <t xml:space="preserve">Chardonnay </t>
  </si>
  <si>
    <t xml:space="preserve">Müller Thurgau </t>
  </si>
  <si>
    <t xml:space="preserve"> ADONIS SWEET </t>
  </si>
  <si>
    <t xml:space="preserve">Chardonnay ADONIS </t>
  </si>
  <si>
    <t xml:space="preserve">Ryzlink rýnský ADONIS </t>
  </si>
  <si>
    <r>
      <rPr>
        <u/>
        <sz val="12"/>
        <color theme="1"/>
        <rFont val="Calibri (Základní text)"/>
        <charset val="238"/>
      </rPr>
      <t>Balení obsahuje:</t>
    </r>
    <r>
      <rPr>
        <sz val="12"/>
        <color theme="1"/>
        <rFont val="Calibri"/>
        <family val="2"/>
        <scheme val="minor"/>
      </rPr>
      <t xml:space="preserve"> Frizzante, Sekt rose, Sylvánské zelené, Harmony RED, Tramín červený  ADONIS, Pinot noir ADONIS, Luxusní dárková krabice na 6 lahví - černá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</si>
</sst>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8" formatCode="#,##0.00\ &quot;Kč&quot;;[Red]\-#,##0.00\ &quot;Kč&quot;"/>
    <numFmt numFmtId="164" formatCode="00.0"/>
  </numFmts>
  <fonts count="29" x14ac:knownFonts="1">
    <font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u/>
      <sz val="12"/>
      <color rgb="FF0000FF"/>
      <name val="Calibri"/>
      <family val="2"/>
      <scheme val="minor"/>
    </font>
    <font>
      <sz val="8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2"/>
      <color rgb="FF1D2927"/>
      <name val="Calibri"/>
      <family val="2"/>
      <scheme val="minor"/>
    </font>
    <font>
      <sz val="12"/>
      <color rgb="FF1D2927"/>
      <name val="Calibri"/>
      <family val="2"/>
      <scheme val="minor"/>
    </font>
    <font>
      <b/>
      <sz val="18"/>
      <color rgb="FF1D2927"/>
      <name val="Calibri"/>
      <family val="2"/>
      <scheme val="minor"/>
    </font>
    <font>
      <sz val="11"/>
      <color theme="1"/>
      <name val="Arial"/>
      <family val="2"/>
    </font>
    <font>
      <b/>
      <sz val="16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8"/>
      <color theme="1"/>
      <name val="Calibri"/>
      <family val="2"/>
      <scheme val="minor"/>
    </font>
    <font>
      <i/>
      <sz val="11"/>
      <color rgb="FF000000"/>
      <name val="Roboto"/>
    </font>
    <font>
      <sz val="11"/>
      <color theme="1"/>
      <name val="Calibri"/>
      <family val="2"/>
      <scheme val="minor"/>
    </font>
    <font>
      <b/>
      <sz val="20"/>
      <color rgb="FF1D2927"/>
      <name val="Calibri"/>
      <family val="2"/>
      <scheme val="minor"/>
    </font>
    <font>
      <u/>
      <sz val="12"/>
      <color theme="1"/>
      <name val="Calibri (Základní text)"/>
      <charset val="238"/>
    </font>
    <font>
      <sz val="12"/>
      <color rgb="FFFF0000"/>
      <name val="Calibri"/>
      <family val="2"/>
      <scheme val="minor"/>
    </font>
    <font>
      <b/>
      <sz val="11"/>
      <color theme="0"/>
      <name val="Calibri (Základní text)"/>
      <charset val="238"/>
    </font>
    <font>
      <b/>
      <sz val="11"/>
      <color theme="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000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64">
    <xf numFmtId="0" fontId="0" fillId="0" borderId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5" fillId="0" borderId="1">
      <alignment horizontal="center" vertical="center"/>
    </xf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</cellStyleXfs>
  <cellXfs count="172">
    <xf numFmtId="0" fontId="0" fillId="0" borderId="0" xfId="0"/>
    <xf numFmtId="0" fontId="5" fillId="0" borderId="0" xfId="0" applyFont="1" applyAlignment="1">
      <alignment vertical="center"/>
    </xf>
    <xf numFmtId="0" fontId="0" fillId="0" borderId="9" xfId="0" applyBorder="1"/>
    <xf numFmtId="8" fontId="0" fillId="0" borderId="0" xfId="0" applyNumberFormat="1"/>
    <xf numFmtId="0" fontId="9" fillId="0" borderId="0" xfId="0" applyFont="1" applyAlignment="1">
      <alignment vertical="center"/>
    </xf>
    <xf numFmtId="0" fontId="5" fillId="0" borderId="0" xfId="0" applyFont="1"/>
    <xf numFmtId="0" fontId="6" fillId="0" borderId="8" xfId="0" applyFont="1" applyBorder="1"/>
    <xf numFmtId="0" fontId="11" fillId="0" borderId="0" xfId="0" applyFont="1" applyAlignment="1">
      <alignment horizontal="left" vertical="center"/>
    </xf>
    <xf numFmtId="0" fontId="5" fillId="0" borderId="8" xfId="0" applyFont="1" applyBorder="1"/>
    <xf numFmtId="0" fontId="6" fillId="0" borderId="0" xfId="0" applyFont="1"/>
    <xf numFmtId="0" fontId="5" fillId="0" borderId="9" xfId="0" applyFont="1" applyBorder="1"/>
    <xf numFmtId="0" fontId="13" fillId="0" borderId="0" xfId="0" applyFont="1" applyAlignment="1">
      <alignment wrapText="1"/>
    </xf>
    <xf numFmtId="8" fontId="5" fillId="0" borderId="8" xfId="0" applyNumberFormat="1" applyFont="1" applyBorder="1"/>
    <xf numFmtId="0" fontId="13" fillId="0" borderId="0" xfId="0" applyFont="1"/>
    <xf numFmtId="0" fontId="5" fillId="0" borderId="9" xfId="0" applyFont="1" applyBorder="1" applyAlignment="1">
      <alignment horizontal="center"/>
    </xf>
    <xf numFmtId="0" fontId="15" fillId="0" borderId="0" xfId="0" applyFont="1"/>
    <xf numFmtId="0" fontId="15" fillId="0" borderId="0" xfId="0" applyFont="1" applyAlignment="1">
      <alignment horizont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164" fontId="5" fillId="0" borderId="8" xfId="0" applyNumberFormat="1" applyFont="1" applyBorder="1" applyAlignment="1">
      <alignment horizontal="center"/>
    </xf>
    <xf numFmtId="8" fontId="5" fillId="0" borderId="0" xfId="0" applyNumberFormat="1" applyFont="1"/>
    <xf numFmtId="0" fontId="5" fillId="0" borderId="0" xfId="9" applyBorder="1">
      <alignment horizontal="center" vertical="center"/>
    </xf>
    <xf numFmtId="0" fontId="14" fillId="0" borderId="0" xfId="0" applyFont="1"/>
    <xf numFmtId="0" fontId="5" fillId="0" borderId="0" xfId="0" applyFont="1" applyAlignment="1">
      <alignment horizontal="justify" vertical="center"/>
    </xf>
    <xf numFmtId="0" fontId="5" fillId="0" borderId="0" xfId="0" applyFont="1" applyAlignment="1">
      <alignment horizontal="center"/>
    </xf>
    <xf numFmtId="164" fontId="5" fillId="0" borderId="0" xfId="0" applyNumberFormat="1" applyFont="1" applyAlignment="1">
      <alignment horizontal="center"/>
    </xf>
    <xf numFmtId="0" fontId="13" fillId="0" borderId="0" xfId="0" applyFont="1" applyAlignment="1">
      <alignment horizontal="left" vertical="top" wrapText="1"/>
    </xf>
    <xf numFmtId="0" fontId="13" fillId="0" borderId="9" xfId="0" applyFont="1" applyBorder="1" applyAlignment="1">
      <alignment wrapText="1"/>
    </xf>
    <xf numFmtId="8" fontId="5" fillId="0" borderId="9" xfId="0" applyNumberFormat="1" applyFont="1" applyBorder="1"/>
    <xf numFmtId="0" fontId="5" fillId="0" borderId="0" xfId="0" applyFont="1" applyAlignment="1">
      <alignment vertical="center" wrapText="1"/>
    </xf>
    <xf numFmtId="164" fontId="5" fillId="0" borderId="9" xfId="0" applyNumberFormat="1" applyFont="1" applyBorder="1" applyAlignment="1">
      <alignment horizontal="center"/>
    </xf>
    <xf numFmtId="0" fontId="14" fillId="2" borderId="2" xfId="0" applyFont="1" applyFill="1" applyBorder="1" applyAlignment="1">
      <alignment horizontal="center" vertical="center"/>
    </xf>
    <xf numFmtId="0" fontId="14" fillId="3" borderId="2" xfId="0" applyFont="1" applyFill="1" applyBorder="1" applyAlignment="1">
      <alignment horizontal="center" vertical="center"/>
    </xf>
    <xf numFmtId="0" fontId="14" fillId="3" borderId="3" xfId="0" applyFont="1" applyFill="1" applyBorder="1" applyAlignment="1">
      <alignment horizontal="center" vertical="center"/>
    </xf>
    <xf numFmtId="0" fontId="15" fillId="3" borderId="6" xfId="0" applyFont="1" applyFill="1" applyBorder="1" applyAlignment="1">
      <alignment horizontal="center" vertical="center"/>
    </xf>
    <xf numFmtId="0" fontId="15" fillId="3" borderId="7" xfId="0" applyFont="1" applyFill="1" applyBorder="1" applyAlignment="1">
      <alignment horizontal="center" vertical="center"/>
    </xf>
    <xf numFmtId="0" fontId="14" fillId="5" borderId="2" xfId="0" applyFont="1" applyFill="1" applyBorder="1" applyAlignment="1">
      <alignment horizontal="center" vertical="center"/>
    </xf>
    <xf numFmtId="0" fontId="14" fillId="5" borderId="3" xfId="0" applyFont="1" applyFill="1" applyBorder="1" applyAlignment="1">
      <alignment horizontal="center" vertical="center"/>
    </xf>
    <xf numFmtId="0" fontId="15" fillId="5" borderId="6" xfId="0" applyFont="1" applyFill="1" applyBorder="1" applyAlignment="1">
      <alignment horizontal="center" vertical="center"/>
    </xf>
    <xf numFmtId="0" fontId="15" fillId="5" borderId="7" xfId="0" applyFont="1" applyFill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16" fillId="3" borderId="0" xfId="0" applyFont="1" applyFill="1"/>
    <xf numFmtId="0" fontId="6" fillId="7" borderId="0" xfId="0" applyFont="1" applyFill="1"/>
    <xf numFmtId="8" fontId="6" fillId="7" borderId="0" xfId="0" applyNumberFormat="1" applyFont="1" applyFill="1"/>
    <xf numFmtId="0" fontId="20" fillId="0" borderId="8" xfId="0" applyFont="1" applyBorder="1"/>
    <xf numFmtId="0" fontId="20" fillId="0" borderId="0" xfId="0" applyFont="1"/>
    <xf numFmtId="0" fontId="20" fillId="0" borderId="9" xfId="0" applyFont="1" applyBorder="1"/>
    <xf numFmtId="0" fontId="5" fillId="0" borderId="0" xfId="0" applyFont="1" applyAlignment="1">
      <alignment horizontal="left"/>
    </xf>
    <xf numFmtId="8" fontId="6" fillId="0" borderId="0" xfId="0" applyNumberFormat="1" applyFont="1"/>
    <xf numFmtId="0" fontId="14" fillId="8" borderId="1" xfId="0" applyFont="1" applyFill="1" applyBorder="1" applyAlignment="1">
      <alignment horizontal="center" vertical="center" wrapText="1"/>
    </xf>
    <xf numFmtId="0" fontId="6" fillId="8" borderId="1" xfId="0" applyFont="1" applyFill="1" applyBorder="1" applyAlignment="1">
      <alignment horizontal="center" vertical="center" wrapText="1"/>
    </xf>
    <xf numFmtId="8" fontId="6" fillId="8" borderId="1" xfId="0" applyNumberFormat="1" applyFont="1" applyFill="1" applyBorder="1" applyAlignment="1">
      <alignment horizontal="center" vertical="center"/>
    </xf>
    <xf numFmtId="8" fontId="0" fillId="0" borderId="9" xfId="0" applyNumberFormat="1" applyBorder="1"/>
    <xf numFmtId="0" fontId="17" fillId="0" borderId="0" xfId="0" applyFont="1" applyAlignment="1">
      <alignment horizontal="justify" vertical="center"/>
    </xf>
    <xf numFmtId="0" fontId="14" fillId="2" borderId="12" xfId="0" applyFont="1" applyFill="1" applyBorder="1" applyAlignment="1">
      <alignment horizontal="center" vertical="center"/>
    </xf>
    <xf numFmtId="0" fontId="16" fillId="2" borderId="0" xfId="0" applyFont="1" applyFill="1"/>
    <xf numFmtId="0" fontId="6" fillId="0" borderId="0" xfId="0" applyFont="1" applyAlignment="1">
      <alignment horizontal="center"/>
    </xf>
    <xf numFmtId="0" fontId="6" fillId="0" borderId="9" xfId="0" applyFont="1" applyBorder="1"/>
    <xf numFmtId="0" fontId="13" fillId="0" borderId="0" xfId="0" applyFont="1" applyAlignment="1">
      <alignment horizontal="left" vertical="center" wrapText="1"/>
    </xf>
    <xf numFmtId="0" fontId="13" fillId="0" borderId="9" xfId="0" applyFont="1" applyBorder="1"/>
    <xf numFmtId="0" fontId="5" fillId="0" borderId="0" xfId="0" applyFont="1" applyAlignment="1">
      <alignment horizontal="left" vertical="center"/>
    </xf>
    <xf numFmtId="0" fontId="7" fillId="0" borderId="0" xfId="12"/>
    <xf numFmtId="0" fontId="23" fillId="0" borderId="0" xfId="0" applyFont="1" applyAlignment="1">
      <alignment horizontal="justify" vertical="center"/>
    </xf>
    <xf numFmtId="0" fontId="23" fillId="0" borderId="8" xfId="0" applyFont="1" applyBorder="1" applyAlignment="1">
      <alignment horizontal="justify" vertical="center"/>
    </xf>
    <xf numFmtId="0" fontId="23" fillId="0" borderId="9" xfId="0" applyFont="1" applyBorder="1" applyAlignment="1">
      <alignment horizontal="justify" vertical="center"/>
    </xf>
    <xf numFmtId="0" fontId="6" fillId="0" borderId="8" xfId="0" applyFont="1" applyBorder="1" applyAlignment="1">
      <alignment horizontal="center"/>
    </xf>
    <xf numFmtId="0" fontId="5" fillId="0" borderId="0" xfId="0" applyFont="1" applyAlignment="1">
      <alignment horizontal="left" vertical="top" wrapText="1"/>
    </xf>
    <xf numFmtId="0" fontId="6" fillId="0" borderId="0" xfId="0" applyFont="1" applyAlignment="1">
      <alignment horizontal="center" vertical="center" wrapText="1"/>
    </xf>
    <xf numFmtId="0" fontId="4" fillId="0" borderId="0" xfId="0" applyFont="1"/>
    <xf numFmtId="14" fontId="5" fillId="0" borderId="0" xfId="0" applyNumberFormat="1" applyFont="1" applyAlignment="1">
      <alignment vertical="center"/>
    </xf>
    <xf numFmtId="0" fontId="14" fillId="3" borderId="8" xfId="0" applyFont="1" applyFill="1" applyBorder="1" applyAlignment="1">
      <alignment vertical="top"/>
    </xf>
    <xf numFmtId="0" fontId="14" fillId="3" borderId="5" xfId="0" applyFont="1" applyFill="1" applyBorder="1" applyAlignment="1">
      <alignment vertical="top"/>
    </xf>
    <xf numFmtId="0" fontId="14" fillId="3" borderId="9" xfId="0" applyFont="1" applyFill="1" applyBorder="1" applyAlignment="1">
      <alignment vertical="top"/>
    </xf>
    <xf numFmtId="0" fontId="14" fillId="3" borderId="7" xfId="0" applyFont="1" applyFill="1" applyBorder="1" applyAlignment="1">
      <alignment vertical="top"/>
    </xf>
    <xf numFmtId="0" fontId="26" fillId="0" borderId="0" xfId="0" applyFont="1"/>
    <xf numFmtId="14" fontId="18" fillId="5" borderId="0" xfId="0" applyNumberFormat="1" applyFont="1" applyFill="1" applyAlignment="1">
      <alignment horizontal="center" vertical="center"/>
    </xf>
    <xf numFmtId="0" fontId="13" fillId="0" borderId="9" xfId="0" applyFont="1" applyBorder="1" applyAlignment="1">
      <alignment horizontal="left" wrapText="1"/>
    </xf>
    <xf numFmtId="0" fontId="13" fillId="0" borderId="0" xfId="0" applyFont="1" applyAlignment="1">
      <alignment horizontal="left" wrapText="1"/>
    </xf>
    <xf numFmtId="0" fontId="13" fillId="0" borderId="9" xfId="0" applyFont="1" applyBorder="1" applyAlignment="1">
      <alignment vertical="top"/>
    </xf>
    <xf numFmtId="0" fontId="15" fillId="2" borderId="6" xfId="0" applyFont="1" applyFill="1" applyBorder="1" applyAlignment="1">
      <alignment horizontal="center" vertical="center"/>
    </xf>
    <xf numFmtId="0" fontId="15" fillId="2" borderId="7" xfId="0" applyFont="1" applyFill="1" applyBorder="1" applyAlignment="1">
      <alignment horizontal="center" vertical="center"/>
    </xf>
    <xf numFmtId="0" fontId="9" fillId="0" borderId="0" xfId="0" applyFont="1"/>
    <xf numFmtId="0" fontId="17" fillId="0" borderId="9" xfId="0" applyFont="1" applyBorder="1" applyAlignment="1">
      <alignment horizontal="justify" vertical="center"/>
    </xf>
    <xf numFmtId="0" fontId="13" fillId="0" borderId="9" xfId="0" applyFont="1" applyBorder="1" applyAlignment="1">
      <alignment vertical="top" wrapText="1"/>
    </xf>
    <xf numFmtId="0" fontId="3" fillId="0" borderId="0" xfId="0" applyFont="1"/>
    <xf numFmtId="0" fontId="6" fillId="0" borderId="8" xfId="0" applyFont="1" applyBorder="1" applyAlignment="1">
      <alignment horizontal="justify" vertical="center"/>
    </xf>
    <xf numFmtId="0" fontId="2" fillId="0" borderId="0" xfId="0" applyFont="1"/>
    <xf numFmtId="0" fontId="5" fillId="0" borderId="8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8" xfId="0" applyFont="1" applyBorder="1" applyAlignment="1">
      <alignment horizontal="left" vertical="top" wrapText="1"/>
    </xf>
    <xf numFmtId="0" fontId="17" fillId="0" borderId="8" xfId="0" applyFont="1" applyBorder="1" applyAlignment="1">
      <alignment horizontal="justify" vertical="center"/>
    </xf>
    <xf numFmtId="0" fontId="17" fillId="0" borderId="0" xfId="0" applyFont="1"/>
    <xf numFmtId="0" fontId="24" fillId="5" borderId="0" xfId="0" applyFont="1" applyFill="1" applyAlignment="1">
      <alignment horizontal="left" vertical="center"/>
    </xf>
    <xf numFmtId="0" fontId="6" fillId="7" borderId="8" xfId="0" applyFont="1" applyFill="1" applyBorder="1"/>
    <xf numFmtId="0" fontId="10" fillId="7" borderId="8" xfId="0" applyFont="1" applyFill="1" applyBorder="1"/>
    <xf numFmtId="0" fontId="10" fillId="0" borderId="8" xfId="0" applyFont="1" applyBorder="1" applyAlignment="1">
      <alignment horizontal="center" vertical="center"/>
    </xf>
    <xf numFmtId="164" fontId="9" fillId="0" borderId="8" xfId="0" applyNumberFormat="1" applyFont="1" applyBorder="1" applyAlignment="1">
      <alignment horizontal="center"/>
    </xf>
    <xf numFmtId="8" fontId="9" fillId="0" borderId="8" xfId="0" applyNumberFormat="1" applyFont="1" applyBorder="1"/>
    <xf numFmtId="0" fontId="10" fillId="0" borderId="0" xfId="0" applyFont="1" applyAlignment="1">
      <alignment horizontal="center" vertical="center"/>
    </xf>
    <xf numFmtId="164" fontId="9" fillId="0" borderId="0" xfId="0" applyNumberFormat="1" applyFont="1" applyAlignment="1">
      <alignment horizontal="center"/>
    </xf>
    <xf numFmtId="8" fontId="9" fillId="0" borderId="0" xfId="0" applyNumberFormat="1" applyFont="1"/>
    <xf numFmtId="0" fontId="6" fillId="7" borderId="8" xfId="0" applyFont="1" applyFill="1" applyBorder="1" applyAlignment="1">
      <alignment horizontal="left"/>
    </xf>
    <xf numFmtId="2" fontId="6" fillId="7" borderId="8" xfId="0" applyNumberFormat="1" applyFont="1" applyFill="1" applyBorder="1"/>
    <xf numFmtId="0" fontId="17" fillId="0" borderId="14" xfId="0" applyFont="1" applyBorder="1" applyAlignment="1">
      <alignment horizontal="center" vertical="center" wrapText="1"/>
    </xf>
    <xf numFmtId="9" fontId="17" fillId="0" borderId="15" xfId="0" applyNumberFormat="1" applyFont="1" applyBorder="1" applyAlignment="1">
      <alignment horizontal="center" vertical="center" wrapText="1"/>
    </xf>
    <xf numFmtId="3" fontId="17" fillId="0" borderId="14" xfId="0" applyNumberFormat="1" applyFont="1" applyBorder="1" applyAlignment="1">
      <alignment horizontal="center" vertical="center" wrapText="1"/>
    </xf>
    <xf numFmtId="0" fontId="6" fillId="0" borderId="8" xfId="0" applyFont="1" applyBorder="1" applyAlignment="1">
      <alignment horizontal="left"/>
    </xf>
    <xf numFmtId="8" fontId="9" fillId="0" borderId="9" xfId="0" applyNumberFormat="1" applyFont="1" applyBorder="1"/>
    <xf numFmtId="0" fontId="17" fillId="0" borderId="13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0" fontId="14" fillId="3" borderId="2" xfId="9" applyFont="1" applyFill="1" applyBorder="1">
      <alignment horizontal="center" vertical="center"/>
    </xf>
    <xf numFmtId="0" fontId="14" fillId="3" borderId="3" xfId="9" applyFont="1" applyFill="1" applyBorder="1">
      <alignment horizontal="center" vertical="center"/>
    </xf>
    <xf numFmtId="0" fontId="19" fillId="4" borderId="10" xfId="0" applyFont="1" applyFill="1" applyBorder="1" applyAlignment="1">
      <alignment horizontal="center" vertical="center"/>
    </xf>
    <xf numFmtId="0" fontId="19" fillId="4" borderId="11" xfId="0" applyFont="1" applyFill="1" applyBorder="1" applyAlignment="1">
      <alignment horizontal="center" vertical="center"/>
    </xf>
    <xf numFmtId="0" fontId="6" fillId="7" borderId="0" xfId="0" applyFont="1" applyFill="1" applyAlignment="1">
      <alignment horizontal="left" wrapText="1"/>
    </xf>
    <xf numFmtId="8" fontId="6" fillId="7" borderId="0" xfId="0" applyNumberFormat="1" applyFont="1" applyFill="1" applyAlignment="1">
      <alignment horizontal="right"/>
    </xf>
    <xf numFmtId="0" fontId="28" fillId="0" borderId="13" xfId="0" applyFont="1" applyBorder="1" applyAlignment="1">
      <alignment horizontal="center" vertical="center" wrapText="1"/>
    </xf>
    <xf numFmtId="0" fontId="16" fillId="5" borderId="9" xfId="0" applyFont="1" applyFill="1" applyBorder="1" applyAlignment="1">
      <alignment horizontal="left"/>
    </xf>
    <xf numFmtId="0" fontId="5" fillId="0" borderId="8" xfId="0" applyFont="1" applyBorder="1" applyAlignment="1">
      <alignment horizontal="center"/>
    </xf>
    <xf numFmtId="0" fontId="14" fillId="5" borderId="2" xfId="0" applyFont="1" applyFill="1" applyBorder="1" applyAlignment="1">
      <alignment horizontal="center" vertical="center"/>
    </xf>
    <xf numFmtId="0" fontId="14" fillId="5" borderId="3" xfId="0" applyFont="1" applyFill="1" applyBorder="1" applyAlignment="1">
      <alignment horizontal="center" vertical="center"/>
    </xf>
    <xf numFmtId="0" fontId="18" fillId="6" borderId="0" xfId="0" applyFont="1" applyFill="1" applyAlignment="1">
      <alignment horizontal="left" vertical="center" wrapText="1"/>
    </xf>
    <xf numFmtId="0" fontId="18" fillId="6" borderId="0" xfId="0" applyFont="1" applyFill="1" applyAlignment="1">
      <alignment horizontal="center" vertical="center"/>
    </xf>
    <xf numFmtId="0" fontId="5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6" fillId="8" borderId="9" xfId="0" applyFont="1" applyFill="1" applyBorder="1" applyAlignment="1">
      <alignment horizontal="left" vertical="center"/>
    </xf>
    <xf numFmtId="0" fontId="16" fillId="8" borderId="7" xfId="0" applyFont="1" applyFill="1" applyBorder="1" applyAlignment="1">
      <alignment horizontal="left" vertical="center"/>
    </xf>
    <xf numFmtId="0" fontId="22" fillId="0" borderId="0" xfId="0" applyFont="1" applyAlignment="1">
      <alignment horizontal="left" vertical="top" wrapText="1"/>
    </xf>
    <xf numFmtId="0" fontId="14" fillId="5" borderId="2" xfId="9" applyFont="1" applyFill="1" applyBorder="1">
      <alignment horizontal="center" vertical="center"/>
    </xf>
    <xf numFmtId="0" fontId="14" fillId="5" borderId="3" xfId="9" applyFont="1" applyFill="1" applyBorder="1">
      <alignment horizontal="center" vertical="center"/>
    </xf>
    <xf numFmtId="0" fontId="14" fillId="5" borderId="4" xfId="0" applyFont="1" applyFill="1" applyBorder="1" applyAlignment="1">
      <alignment horizontal="center" vertical="center"/>
    </xf>
    <xf numFmtId="0" fontId="14" fillId="5" borderId="5" xfId="0" applyFont="1" applyFill="1" applyBorder="1" applyAlignment="1">
      <alignment horizontal="center" vertical="center"/>
    </xf>
    <xf numFmtId="0" fontId="14" fillId="3" borderId="4" xfId="0" applyFont="1" applyFill="1" applyBorder="1" applyAlignment="1">
      <alignment horizontal="left" vertical="center"/>
    </xf>
    <xf numFmtId="0" fontId="14" fillId="3" borderId="8" xfId="0" applyFont="1" applyFill="1" applyBorder="1" applyAlignment="1">
      <alignment horizontal="left" vertical="center"/>
    </xf>
    <xf numFmtId="0" fontId="14" fillId="3" borderId="6" xfId="0" applyFont="1" applyFill="1" applyBorder="1" applyAlignment="1">
      <alignment horizontal="left" vertical="center"/>
    </xf>
    <xf numFmtId="0" fontId="14" fillId="3" borderId="9" xfId="0" applyFont="1" applyFill="1" applyBorder="1" applyAlignment="1">
      <alignment horizontal="left" vertical="center"/>
    </xf>
    <xf numFmtId="0" fontId="16" fillId="3" borderId="0" xfId="0" applyFont="1" applyFill="1" applyAlignment="1">
      <alignment horizontal="left" vertical="center"/>
    </xf>
    <xf numFmtId="0" fontId="16" fillId="3" borderId="9" xfId="0" applyFont="1" applyFill="1" applyBorder="1" applyAlignment="1">
      <alignment horizontal="left" vertical="center"/>
    </xf>
    <xf numFmtId="0" fontId="14" fillId="2" borderId="4" xfId="0" applyFont="1" applyFill="1" applyBorder="1" applyAlignment="1">
      <alignment horizontal="center" vertical="center"/>
    </xf>
    <xf numFmtId="0" fontId="14" fillId="2" borderId="5" xfId="0" applyFont="1" applyFill="1" applyBorder="1" applyAlignment="1">
      <alignment horizontal="center" vertical="center"/>
    </xf>
    <xf numFmtId="0" fontId="14" fillId="2" borderId="2" xfId="0" applyFont="1" applyFill="1" applyBorder="1" applyAlignment="1">
      <alignment horizontal="center" vertical="center"/>
    </xf>
    <xf numFmtId="0" fontId="14" fillId="2" borderId="3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4" fillId="3" borderId="2" xfId="0" applyFont="1" applyFill="1" applyBorder="1" applyAlignment="1">
      <alignment horizontal="center" vertical="center"/>
    </xf>
    <xf numFmtId="0" fontId="14" fillId="3" borderId="3" xfId="0" applyFont="1" applyFill="1" applyBorder="1" applyAlignment="1">
      <alignment horizontal="center" vertical="center"/>
    </xf>
    <xf numFmtId="0" fontId="13" fillId="0" borderId="0" xfId="0" applyFont="1" applyAlignment="1">
      <alignment horizontal="left" vertical="top" wrapText="1"/>
    </xf>
    <xf numFmtId="0" fontId="5" fillId="0" borderId="9" xfId="0" applyFont="1" applyBorder="1" applyAlignment="1">
      <alignment horizontal="left" vertical="top" wrapText="1"/>
    </xf>
    <xf numFmtId="0" fontId="5" fillId="5" borderId="0" xfId="0" applyFont="1" applyFill="1" applyAlignment="1">
      <alignment horizontal="left" vertical="top" wrapText="1"/>
    </xf>
    <xf numFmtId="0" fontId="5" fillId="5" borderId="0" xfId="0" applyFont="1" applyFill="1" applyAlignment="1">
      <alignment horizontal="left" vertical="top"/>
    </xf>
    <xf numFmtId="0" fontId="16" fillId="9" borderId="9" xfId="0" applyFont="1" applyFill="1" applyBorder="1" applyAlignment="1">
      <alignment horizontal="center"/>
    </xf>
    <xf numFmtId="0" fontId="14" fillId="3" borderId="4" xfId="0" applyFont="1" applyFill="1" applyBorder="1" applyAlignment="1">
      <alignment horizontal="center" vertical="center"/>
    </xf>
    <xf numFmtId="0" fontId="14" fillId="3" borderId="5" xfId="0" applyFont="1" applyFill="1" applyBorder="1" applyAlignment="1">
      <alignment horizontal="center" vertical="center"/>
    </xf>
    <xf numFmtId="0" fontId="7" fillId="0" borderId="0" xfId="12" applyAlignment="1">
      <alignment horizontal="left" vertical="center"/>
    </xf>
    <xf numFmtId="0" fontId="7" fillId="0" borderId="0" xfId="12" applyAlignment="1">
      <alignment horizontal="left"/>
    </xf>
    <xf numFmtId="0" fontId="14" fillId="2" borderId="2" xfId="9" applyFont="1" applyFill="1" applyBorder="1">
      <alignment horizontal="center" vertical="center"/>
    </xf>
    <xf numFmtId="0" fontId="14" fillId="2" borderId="3" xfId="9" applyFont="1" applyFill="1" applyBorder="1">
      <alignment horizontal="center" vertical="center"/>
    </xf>
    <xf numFmtId="0" fontId="17" fillId="0" borderId="0" xfId="0" applyFont="1" applyAlignment="1">
      <alignment horizontal="left" vertical="top" wrapText="1"/>
    </xf>
    <xf numFmtId="0" fontId="13" fillId="0" borderId="9" xfId="0" applyFont="1" applyBorder="1" applyAlignment="1">
      <alignment horizontal="left" vertical="top" wrapText="1"/>
    </xf>
    <xf numFmtId="0" fontId="13" fillId="0" borderId="0" xfId="0" applyFont="1" applyAlignment="1">
      <alignment horizontal="left" vertical="center" wrapText="1"/>
    </xf>
    <xf numFmtId="0" fontId="24" fillId="0" borderId="0" xfId="0" applyFont="1" applyAlignment="1">
      <alignment horizontal="left" vertical="center"/>
    </xf>
    <xf numFmtId="0" fontId="21" fillId="5" borderId="0" xfId="0" applyFont="1" applyFill="1" applyAlignment="1">
      <alignment horizontal="left" vertical="center"/>
    </xf>
    <xf numFmtId="0" fontId="13" fillId="0" borderId="9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19" fillId="4" borderId="8" xfId="0" applyFont="1" applyFill="1" applyBorder="1" applyAlignment="1">
      <alignment horizontal="center" vertical="center"/>
    </xf>
    <xf numFmtId="0" fontId="19" fillId="4" borderId="5" xfId="0" applyFont="1" applyFill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16" fillId="8" borderId="0" xfId="0" applyFont="1" applyFill="1" applyAlignment="1">
      <alignment horizontal="center" vertical="center"/>
    </xf>
    <xf numFmtId="0" fontId="9" fillId="0" borderId="8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19" fillId="4" borderId="9" xfId="0" applyFont="1" applyFill="1" applyBorder="1" applyAlignment="1">
      <alignment horizontal="center" vertical="center"/>
    </xf>
    <xf numFmtId="0" fontId="13" fillId="0" borderId="0" xfId="0" applyFont="1" applyAlignment="1">
      <alignment horizontal="left" wrapText="1"/>
    </xf>
  </cellXfs>
  <cellStyles count="64">
    <cellStyle name="Hypertextový odkaz" xfId="1" builtinId="8" hidden="1"/>
    <cellStyle name="Hypertextový odkaz" xfId="3" builtinId="8" hidden="1"/>
    <cellStyle name="Hypertextový odkaz" xfId="5" builtinId="8" hidden="1"/>
    <cellStyle name="Hypertextový odkaz" xfId="7" builtinId="8" hidden="1"/>
    <cellStyle name="Hypertextový odkaz" xfId="10" builtinId="8" hidden="1"/>
    <cellStyle name="Hypertextový odkaz" xfId="12" builtinId="8"/>
    <cellStyle name="Normální" xfId="0" builtinId="0"/>
    <cellStyle name="Použitý hypertextový odkaz" xfId="2" builtinId="9" hidden="1"/>
    <cellStyle name="Použitý hypertextový odkaz" xfId="4" builtinId="9" hidden="1"/>
    <cellStyle name="Použitý hypertextový odkaz" xfId="6" builtinId="9" hidden="1"/>
    <cellStyle name="Použitý hypertextový odkaz" xfId="8" builtinId="9" hidden="1"/>
    <cellStyle name="Použitý hypertextový odkaz" xfId="11" builtinId="9" hidden="1"/>
    <cellStyle name="Použitý hypertextový odkaz" xfId="13" builtinId="9" hidden="1"/>
    <cellStyle name="Použitý hypertextový odkaz" xfId="14" builtinId="9" hidden="1"/>
    <cellStyle name="Použitý hypertextový odkaz" xfId="15" builtinId="9" hidden="1"/>
    <cellStyle name="Použitý hypertextový odkaz" xfId="16" builtinId="9" hidden="1"/>
    <cellStyle name="Použitý hypertextový odkaz" xfId="17" builtinId="9" hidden="1"/>
    <cellStyle name="Použitý hypertextový odkaz" xfId="18" builtinId="9" hidden="1"/>
    <cellStyle name="Použitý hypertextový odkaz" xfId="19" builtinId="9" hidden="1"/>
    <cellStyle name="Použitý hypertextový odkaz" xfId="20" builtinId="9" hidden="1"/>
    <cellStyle name="Použitý hypertextový odkaz" xfId="21" builtinId="9" hidden="1"/>
    <cellStyle name="Použitý hypertextový odkaz" xfId="22" builtinId="9" hidden="1"/>
    <cellStyle name="Použitý hypertextový odkaz" xfId="23" builtinId="9" hidden="1"/>
    <cellStyle name="Použitý hypertextový odkaz" xfId="24" builtinId="9" hidden="1"/>
    <cellStyle name="Použitý hypertextový odkaz" xfId="25" builtinId="9" hidden="1"/>
    <cellStyle name="Použitý hypertextový odkaz" xfId="26" builtinId="9" hidden="1"/>
    <cellStyle name="Použitý hypertextový odkaz" xfId="27" builtinId="9" hidden="1"/>
    <cellStyle name="Použitý hypertextový odkaz" xfId="28" builtinId="9" hidden="1"/>
    <cellStyle name="Použitý hypertextový odkaz" xfId="29" builtinId="9" hidden="1"/>
    <cellStyle name="Použitý hypertextový odkaz" xfId="30" builtinId="9" hidden="1"/>
    <cellStyle name="Použitý hypertextový odkaz" xfId="31" builtinId="9" hidden="1"/>
    <cellStyle name="Použitý hypertextový odkaz" xfId="32" builtinId="9" hidden="1"/>
    <cellStyle name="Použitý hypertextový odkaz" xfId="33" builtinId="9" hidden="1"/>
    <cellStyle name="Použitý hypertextový odkaz" xfId="34" builtinId="9" hidden="1"/>
    <cellStyle name="Použitý hypertextový odkaz" xfId="35" builtinId="9" hidden="1"/>
    <cellStyle name="Použitý hypertextový odkaz" xfId="36" builtinId="9" hidden="1"/>
    <cellStyle name="Použitý hypertextový odkaz" xfId="37" builtinId="9" hidden="1"/>
    <cellStyle name="Použitý hypertextový odkaz" xfId="38" builtinId="9" hidden="1"/>
    <cellStyle name="Použitý hypertextový odkaz" xfId="39" builtinId="9" hidden="1"/>
    <cellStyle name="Použitý hypertextový odkaz" xfId="40" builtinId="9" hidden="1"/>
    <cellStyle name="Použitý hypertextový odkaz" xfId="41" builtinId="9" hidden="1"/>
    <cellStyle name="Použitý hypertextový odkaz" xfId="42" builtinId="9" hidden="1"/>
    <cellStyle name="Použitý hypertextový odkaz" xfId="43" builtinId="9" hidden="1"/>
    <cellStyle name="Použitý hypertextový odkaz" xfId="44" builtinId="9" hidden="1"/>
    <cellStyle name="Použitý hypertextový odkaz" xfId="45" builtinId="9" hidden="1"/>
    <cellStyle name="Použitý hypertextový odkaz" xfId="46" builtinId="9" hidden="1"/>
    <cellStyle name="Použitý hypertextový odkaz" xfId="47" builtinId="9" hidden="1"/>
    <cellStyle name="Použitý hypertextový odkaz" xfId="48" builtinId="9" hidden="1"/>
    <cellStyle name="Použitý hypertextový odkaz" xfId="49" builtinId="9" hidden="1"/>
    <cellStyle name="Použitý hypertextový odkaz" xfId="50" builtinId="9" hidden="1"/>
    <cellStyle name="Použitý hypertextový odkaz" xfId="51" builtinId="9" hidden="1"/>
    <cellStyle name="Použitý hypertextový odkaz" xfId="52" builtinId="9" hidden="1"/>
    <cellStyle name="Použitý hypertextový odkaz" xfId="53" builtinId="9" hidden="1"/>
    <cellStyle name="Použitý hypertextový odkaz" xfId="54" builtinId="9" hidden="1"/>
    <cellStyle name="Použitý hypertextový odkaz" xfId="55" builtinId="9" hidden="1"/>
    <cellStyle name="Použitý hypertextový odkaz" xfId="56" builtinId="9" hidden="1"/>
    <cellStyle name="Použitý hypertextový odkaz" xfId="57" builtinId="9" hidden="1"/>
    <cellStyle name="Použitý hypertextový odkaz" xfId="58" builtinId="9" hidden="1"/>
    <cellStyle name="Použitý hypertextový odkaz" xfId="59" builtinId="9" hidden="1"/>
    <cellStyle name="Použitý hypertextový odkaz" xfId="60" builtinId="9" hidden="1"/>
    <cellStyle name="Použitý hypertextový odkaz" xfId="61" builtinId="9" hidden="1"/>
    <cellStyle name="Použitý hypertextový odkaz" xfId="62" builtinId="9" hidden="1"/>
    <cellStyle name="Použitý hypertextový odkaz" xfId="63" builtinId="9" hidden="1"/>
    <cellStyle name="Style 1" xfId="9" xr:uid="{00000000-0005-0000-0000-00003F000000}"/>
  </cellStyles>
  <dxfs count="0"/>
  <tableStyles count="1" defaultTableStyle="TableStyleMedium9" defaultPivotStyle="PivotStyleMedium4">
    <tableStyle name="Table Style 1" pivot="0" count="0" xr9:uid="{00000000-0011-0000-FFFF-FFFF00000000}"/>
  </tableStyles>
  <colors>
    <mruColors>
      <color rgb="FFBC9C64"/>
      <color rgb="FF1D292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77440</xdr:colOff>
      <xdr:row>5</xdr:row>
      <xdr:rowOff>33852</xdr:rowOff>
    </xdr:from>
    <xdr:to>
      <xdr:col>7</xdr:col>
      <xdr:colOff>435647</xdr:colOff>
      <xdr:row>14</xdr:row>
      <xdr:rowOff>195017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04273D73-C8B5-1E49-82AA-B8A0834054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52650" y="1175785"/>
          <a:ext cx="4979300" cy="19861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://www.facebook.com/vinarstvirochu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83"/>
  <sheetViews>
    <sheetView tabSelected="1" topLeftCell="A17" zoomScale="119" zoomScaleNormal="119" workbookViewId="0">
      <selection activeCell="L53" sqref="L53"/>
    </sheetView>
  </sheetViews>
  <sheetFormatPr baseColWidth="10" defaultColWidth="11.1640625" defaultRowHeight="16" x14ac:dyDescent="0.2"/>
  <cols>
    <col min="1" max="1" width="35.5" customWidth="1"/>
    <col min="2" max="2" width="11.5" customWidth="1"/>
    <col min="3" max="3" width="24.33203125" customWidth="1"/>
    <col min="4" max="5" width="8.83203125" customWidth="1"/>
    <col min="6" max="6" width="6.83203125" customWidth="1"/>
    <col min="7" max="8" width="11.83203125" customWidth="1"/>
    <col min="9" max="9" width="14.83203125" customWidth="1"/>
    <col min="10" max="10" width="10.5" customWidth="1"/>
    <col min="11" max="11" width="11.1640625" hidden="1" customWidth="1"/>
    <col min="12" max="12" width="30.6640625" customWidth="1"/>
    <col min="13" max="13" width="15.1640625" customWidth="1"/>
  </cols>
  <sheetData>
    <row r="1" spans="1:11" ht="26" x14ac:dyDescent="0.2">
      <c r="A1" s="160" t="s">
        <v>153</v>
      </c>
      <c r="B1" s="160"/>
      <c r="C1" s="160"/>
      <c r="D1" s="160"/>
      <c r="E1" s="160"/>
      <c r="F1" s="161" t="s">
        <v>30</v>
      </c>
      <c r="G1" s="161"/>
      <c r="H1" s="161"/>
      <c r="I1" s="76">
        <v>46266</v>
      </c>
    </row>
    <row r="2" spans="1:11" ht="26" x14ac:dyDescent="0.2">
      <c r="A2" s="148" t="s">
        <v>156</v>
      </c>
      <c r="B2" s="148"/>
      <c r="C2" s="148"/>
      <c r="D2" s="93"/>
      <c r="E2" s="1"/>
      <c r="F2" s="1"/>
      <c r="G2" s="1"/>
      <c r="H2" s="1"/>
      <c r="I2" s="70"/>
    </row>
    <row r="3" spans="1:11" ht="26" x14ac:dyDescent="0.2">
      <c r="A3" s="149" t="s">
        <v>154</v>
      </c>
      <c r="B3" s="149"/>
      <c r="C3" s="149"/>
      <c r="D3" s="93"/>
      <c r="E3" s="1"/>
      <c r="F3" s="1"/>
      <c r="G3" s="1"/>
      <c r="H3" s="1"/>
      <c r="I3" s="70"/>
    </row>
    <row r="4" spans="1:11" x14ac:dyDescent="0.2">
      <c r="A4" s="148" t="s">
        <v>155</v>
      </c>
      <c r="B4" s="148"/>
      <c r="C4" s="148"/>
      <c r="D4" s="148"/>
      <c r="E4" s="1"/>
      <c r="F4" s="1"/>
      <c r="G4" s="1"/>
      <c r="H4" s="1"/>
      <c r="I4" s="70"/>
    </row>
    <row r="5" spans="1:11" x14ac:dyDescent="0.2">
      <c r="A5" s="48"/>
      <c r="B5" s="48"/>
      <c r="C5" s="1"/>
      <c r="D5" s="1"/>
      <c r="E5" s="1"/>
      <c r="F5" s="1"/>
      <c r="G5" s="1"/>
      <c r="H5" s="1"/>
      <c r="I5" s="70"/>
    </row>
    <row r="6" spans="1:11" x14ac:dyDescent="0.2">
      <c r="A6" s="48" t="s">
        <v>24</v>
      </c>
      <c r="B6" s="48"/>
      <c r="C6" s="143"/>
      <c r="D6" s="143"/>
      <c r="E6" s="143"/>
      <c r="F6" s="143"/>
      <c r="G6" s="143"/>
      <c r="H6" s="143"/>
      <c r="I6" s="70"/>
    </row>
    <row r="7" spans="1:11" x14ac:dyDescent="0.2">
      <c r="A7" s="163" t="s">
        <v>53</v>
      </c>
      <c r="B7" s="163"/>
      <c r="C7" s="143"/>
      <c r="D7" s="143"/>
      <c r="E7" s="143"/>
      <c r="F7" s="143"/>
      <c r="G7" s="143"/>
      <c r="H7" s="143"/>
      <c r="I7" s="1"/>
    </row>
    <row r="8" spans="1:11" x14ac:dyDescent="0.2">
      <c r="A8" s="166" t="s">
        <v>39</v>
      </c>
      <c r="B8" s="163"/>
      <c r="C8" s="143"/>
      <c r="D8" s="143"/>
      <c r="E8" s="143"/>
      <c r="F8" s="143"/>
      <c r="G8" s="143"/>
      <c r="H8" s="143"/>
      <c r="I8" s="1"/>
    </row>
    <row r="9" spans="1:11" x14ac:dyDescent="0.2">
      <c r="A9" s="153" t="s">
        <v>12</v>
      </c>
      <c r="B9" s="153"/>
      <c r="C9" s="143"/>
      <c r="D9" s="143"/>
      <c r="E9" s="143"/>
      <c r="F9" s="143"/>
      <c r="G9" s="143"/>
      <c r="H9" s="143"/>
      <c r="I9" s="1"/>
    </row>
    <row r="10" spans="1:11" x14ac:dyDescent="0.2">
      <c r="A10" s="154" t="s">
        <v>13</v>
      </c>
      <c r="B10" s="154"/>
      <c r="C10" s="143"/>
      <c r="D10" s="143"/>
      <c r="E10" s="143"/>
      <c r="F10" s="143"/>
      <c r="G10" s="143"/>
      <c r="H10" s="143"/>
      <c r="I10" s="1"/>
    </row>
    <row r="11" spans="1:11" x14ac:dyDescent="0.2">
      <c r="A11" s="62"/>
      <c r="B11" s="62"/>
      <c r="C11" s="143"/>
      <c r="D11" s="143"/>
      <c r="E11" s="143"/>
      <c r="F11" s="143"/>
      <c r="G11" s="143"/>
      <c r="H11" s="143"/>
      <c r="I11" s="1"/>
    </row>
    <row r="12" spans="1:11" x14ac:dyDescent="0.2">
      <c r="A12" s="41" t="s">
        <v>66</v>
      </c>
      <c r="B12" s="4"/>
      <c r="C12" s="143"/>
      <c r="D12" s="143"/>
      <c r="E12" s="143"/>
      <c r="F12" s="143"/>
      <c r="G12" s="143"/>
      <c r="H12" s="143"/>
      <c r="I12" s="1"/>
    </row>
    <row r="13" spans="1:11" x14ac:dyDescent="0.2">
      <c r="A13" s="61" t="s">
        <v>67</v>
      </c>
      <c r="B13" s="61"/>
      <c r="C13" s="143"/>
      <c r="D13" s="143"/>
      <c r="E13" s="143"/>
      <c r="F13" s="143"/>
      <c r="G13" s="143"/>
      <c r="H13" s="143"/>
      <c r="I13" s="1"/>
    </row>
    <row r="14" spans="1:11" x14ac:dyDescent="0.2">
      <c r="A14" s="7" t="s">
        <v>68</v>
      </c>
      <c r="B14" s="7"/>
      <c r="C14" s="143"/>
      <c r="D14" s="143"/>
      <c r="E14" s="143"/>
      <c r="F14" s="143"/>
      <c r="G14" s="143"/>
      <c r="H14" s="143"/>
      <c r="I14" s="1"/>
    </row>
    <row r="15" spans="1:11" x14ac:dyDescent="0.2">
      <c r="A15" s="5"/>
      <c r="B15" s="5"/>
      <c r="C15" s="143"/>
      <c r="D15" s="143"/>
      <c r="E15" s="143"/>
      <c r="F15" s="143"/>
      <c r="G15" s="143"/>
      <c r="H15" s="143"/>
      <c r="I15" s="1"/>
      <c r="K15" s="22"/>
    </row>
    <row r="16" spans="1:11" x14ac:dyDescent="0.2">
      <c r="A16" s="9" t="s">
        <v>18</v>
      </c>
      <c r="B16" s="9"/>
      <c r="C16" s="5"/>
      <c r="D16" s="5"/>
      <c r="E16" s="5"/>
      <c r="F16" s="5"/>
      <c r="G16" s="5"/>
      <c r="H16" s="5"/>
      <c r="I16" s="5"/>
    </row>
    <row r="17" spans="1:10" x14ac:dyDescent="0.2">
      <c r="A17" s="9"/>
      <c r="B17" s="9"/>
      <c r="C17" s="5"/>
      <c r="D17" s="5"/>
      <c r="E17" s="5"/>
      <c r="F17" s="5"/>
      <c r="G17" s="5"/>
      <c r="H17" s="5"/>
      <c r="I17" s="5"/>
    </row>
    <row r="18" spans="1:10" ht="24" x14ac:dyDescent="0.3">
      <c r="A18" s="150" t="s">
        <v>157</v>
      </c>
      <c r="B18" s="150"/>
      <c r="C18" s="150"/>
      <c r="D18" s="15"/>
      <c r="E18" s="15"/>
      <c r="F18" s="15"/>
      <c r="G18" s="15"/>
      <c r="H18" s="15"/>
      <c r="I18" s="15"/>
      <c r="J18" s="46"/>
    </row>
    <row r="19" spans="1:10" x14ac:dyDescent="0.2">
      <c r="A19" s="144" t="s">
        <v>0</v>
      </c>
      <c r="B19" s="144" t="s">
        <v>22</v>
      </c>
      <c r="C19" s="144" t="s">
        <v>1</v>
      </c>
      <c r="D19" s="151" t="s">
        <v>2</v>
      </c>
      <c r="E19" s="152"/>
      <c r="F19" s="144" t="s">
        <v>8</v>
      </c>
      <c r="G19" s="33" t="s">
        <v>3</v>
      </c>
      <c r="H19" s="33" t="s">
        <v>3</v>
      </c>
      <c r="I19" s="111" t="s">
        <v>34</v>
      </c>
    </row>
    <row r="20" spans="1:10" x14ac:dyDescent="0.2">
      <c r="A20" s="145"/>
      <c r="B20" s="145"/>
      <c r="C20" s="145"/>
      <c r="D20" s="35" t="s">
        <v>7</v>
      </c>
      <c r="E20" s="36" t="s">
        <v>9</v>
      </c>
      <c r="F20" s="145"/>
      <c r="G20" s="34" t="s">
        <v>10</v>
      </c>
      <c r="H20" s="34" t="s">
        <v>11</v>
      </c>
      <c r="I20" s="112"/>
    </row>
    <row r="21" spans="1:10" ht="19" x14ac:dyDescent="0.2">
      <c r="A21" s="113" t="s">
        <v>158</v>
      </c>
      <c r="B21" s="113"/>
      <c r="C21" s="113"/>
      <c r="D21" s="113"/>
      <c r="E21" s="113"/>
      <c r="F21" s="113"/>
      <c r="G21" s="113"/>
      <c r="H21" s="113"/>
      <c r="I21" s="113"/>
      <c r="J21" s="114"/>
    </row>
    <row r="22" spans="1:10" x14ac:dyDescent="0.2">
      <c r="A22" s="94" t="s">
        <v>159</v>
      </c>
      <c r="B22" s="17">
        <v>2024</v>
      </c>
      <c r="C22" s="8" t="s">
        <v>16</v>
      </c>
      <c r="D22" s="119" t="s">
        <v>83</v>
      </c>
      <c r="E22" s="119"/>
      <c r="F22" s="20">
        <v>13</v>
      </c>
      <c r="G22" s="12">
        <v>140.5</v>
      </c>
      <c r="H22" s="21">
        <v>170</v>
      </c>
      <c r="I22" s="46"/>
    </row>
    <row r="23" spans="1:10" x14ac:dyDescent="0.2">
      <c r="A23" s="92" t="s">
        <v>84</v>
      </c>
      <c r="B23" s="19"/>
      <c r="C23" s="30"/>
      <c r="D23" s="5" t="s">
        <v>86</v>
      </c>
      <c r="E23" s="5" t="s">
        <v>26</v>
      </c>
      <c r="F23" s="25"/>
      <c r="G23" s="5"/>
      <c r="H23" s="46"/>
      <c r="I23" s="46"/>
    </row>
    <row r="24" spans="1:10" x14ac:dyDescent="0.2">
      <c r="A24" s="60" t="s">
        <v>85</v>
      </c>
      <c r="B24" s="18"/>
      <c r="C24" s="10"/>
      <c r="D24" s="10"/>
      <c r="E24" s="10"/>
      <c r="F24" s="31"/>
      <c r="G24" s="29"/>
      <c r="H24" s="47"/>
      <c r="I24" s="47"/>
    </row>
    <row r="25" spans="1:10" x14ac:dyDescent="0.2">
      <c r="A25" s="94" t="s">
        <v>123</v>
      </c>
      <c r="B25" s="17">
        <v>2024</v>
      </c>
      <c r="C25" s="8" t="s">
        <v>16</v>
      </c>
      <c r="D25" s="119" t="s">
        <v>6</v>
      </c>
      <c r="E25" s="119"/>
      <c r="F25" s="20">
        <v>12.5</v>
      </c>
      <c r="G25" s="12">
        <v>140.5</v>
      </c>
      <c r="H25" s="21">
        <v>170</v>
      </c>
      <c r="I25" s="46"/>
    </row>
    <row r="26" spans="1:10" x14ac:dyDescent="0.2">
      <c r="A26" s="5" t="s">
        <v>161</v>
      </c>
      <c r="B26" s="19"/>
      <c r="C26" s="5"/>
      <c r="D26" s="5" t="s">
        <v>162</v>
      </c>
      <c r="E26" s="5" t="s">
        <v>51</v>
      </c>
      <c r="F26" s="26"/>
      <c r="G26" s="21"/>
      <c r="H26" s="21"/>
      <c r="I26" s="46"/>
    </row>
    <row r="27" spans="1:10" x14ac:dyDescent="0.2">
      <c r="A27" s="60"/>
      <c r="B27" s="18"/>
      <c r="C27" s="10"/>
      <c r="D27" s="10"/>
      <c r="E27" s="10"/>
      <c r="F27" s="31"/>
      <c r="G27" s="29"/>
      <c r="H27" s="29"/>
      <c r="I27" s="47"/>
    </row>
    <row r="28" spans="1:10" x14ac:dyDescent="0.2">
      <c r="A28" s="94" t="s">
        <v>129</v>
      </c>
      <c r="B28" s="17">
        <v>2024</v>
      </c>
      <c r="C28" s="8" t="s">
        <v>16</v>
      </c>
      <c r="D28" s="119" t="s">
        <v>6</v>
      </c>
      <c r="E28" s="119"/>
      <c r="F28" s="20">
        <v>13.5</v>
      </c>
      <c r="G28" s="12">
        <v>140.5</v>
      </c>
      <c r="H28" s="21">
        <v>170</v>
      </c>
      <c r="I28" s="45"/>
    </row>
    <row r="29" spans="1:10" x14ac:dyDescent="0.2">
      <c r="A29" s="5" t="s">
        <v>17</v>
      </c>
      <c r="B29" s="19"/>
      <c r="C29" s="63"/>
      <c r="D29" s="25" t="s">
        <v>49</v>
      </c>
      <c r="E29" s="25" t="s">
        <v>96</v>
      </c>
      <c r="F29" s="26"/>
      <c r="G29" s="21"/>
      <c r="H29" s="21"/>
      <c r="I29" s="46"/>
    </row>
    <row r="30" spans="1:10" x14ac:dyDescent="0.2">
      <c r="A30" s="5" t="s">
        <v>102</v>
      </c>
      <c r="B30" s="19"/>
      <c r="C30" s="63"/>
      <c r="D30" s="25"/>
      <c r="E30" s="25"/>
      <c r="F30" s="26"/>
      <c r="G30" s="21"/>
      <c r="H30" s="21"/>
      <c r="I30" s="46"/>
    </row>
    <row r="31" spans="1:10" x14ac:dyDescent="0.2">
      <c r="A31" s="146" t="s">
        <v>138</v>
      </c>
      <c r="B31" s="19"/>
      <c r="C31" s="63"/>
      <c r="D31" s="25"/>
      <c r="E31" s="25"/>
      <c r="F31" s="26"/>
      <c r="G31" s="21"/>
      <c r="H31" s="21"/>
      <c r="I31" s="46"/>
    </row>
    <row r="32" spans="1:10" x14ac:dyDescent="0.2">
      <c r="A32" s="147"/>
      <c r="B32" s="19"/>
      <c r="C32" s="63"/>
      <c r="D32" s="25"/>
      <c r="E32" s="25"/>
      <c r="F32" s="26"/>
      <c r="G32" s="21"/>
      <c r="H32" s="21"/>
      <c r="I32" s="46"/>
    </row>
    <row r="33" spans="1:9" x14ac:dyDescent="0.2">
      <c r="A33" s="94" t="s">
        <v>171</v>
      </c>
      <c r="B33" s="66">
        <v>2023</v>
      </c>
      <c r="C33" s="8" t="s">
        <v>27</v>
      </c>
      <c r="D33" s="119" t="s">
        <v>6</v>
      </c>
      <c r="E33" s="119"/>
      <c r="F33" s="20">
        <v>13.5</v>
      </c>
      <c r="G33" s="12">
        <v>140.5</v>
      </c>
      <c r="H33" s="12">
        <v>170</v>
      </c>
      <c r="I33" s="45"/>
    </row>
    <row r="34" spans="1:9" x14ac:dyDescent="0.2">
      <c r="A34" s="5" t="s">
        <v>133</v>
      </c>
      <c r="B34" s="9"/>
      <c r="C34" s="5"/>
      <c r="D34" s="5" t="s">
        <v>81</v>
      </c>
      <c r="E34" s="5" t="s">
        <v>82</v>
      </c>
      <c r="F34" s="26"/>
      <c r="G34" s="21"/>
      <c r="H34" s="21"/>
      <c r="I34" s="46"/>
    </row>
    <row r="35" spans="1:9" x14ac:dyDescent="0.2">
      <c r="A35" s="5" t="s">
        <v>134</v>
      </c>
      <c r="B35" s="9"/>
      <c r="C35" s="5"/>
      <c r="D35" s="5"/>
      <c r="E35" s="5"/>
      <c r="F35" s="26"/>
      <c r="G35" s="21"/>
      <c r="H35" s="21"/>
      <c r="I35" s="46"/>
    </row>
    <row r="36" spans="1:9" x14ac:dyDescent="0.2">
      <c r="A36" s="95" t="s">
        <v>170</v>
      </c>
      <c r="B36" s="96">
        <v>2025</v>
      </c>
      <c r="C36" s="64" t="s">
        <v>27</v>
      </c>
      <c r="D36" s="168" t="s">
        <v>6</v>
      </c>
      <c r="E36" s="168"/>
      <c r="F36" s="97">
        <v>13</v>
      </c>
      <c r="G36" s="98">
        <v>181.81</v>
      </c>
      <c r="H36" s="98">
        <v>220</v>
      </c>
      <c r="I36" s="45"/>
    </row>
    <row r="37" spans="1:9" x14ac:dyDescent="0.2">
      <c r="A37" s="82" t="s">
        <v>17</v>
      </c>
      <c r="B37" s="99"/>
      <c r="C37" s="82"/>
      <c r="D37" s="82" t="s">
        <v>128</v>
      </c>
      <c r="E37" s="82" t="s">
        <v>164</v>
      </c>
      <c r="F37" s="100"/>
      <c r="G37" s="101"/>
      <c r="H37" s="101"/>
      <c r="I37" s="46"/>
    </row>
    <row r="38" spans="1:9" x14ac:dyDescent="0.2">
      <c r="A38" s="82" t="s">
        <v>163</v>
      </c>
      <c r="B38" s="99"/>
      <c r="C38" s="82"/>
      <c r="D38" s="82"/>
      <c r="E38" s="82"/>
      <c r="F38" s="100"/>
      <c r="G38" s="101"/>
      <c r="H38" s="108"/>
      <c r="I38" s="47"/>
    </row>
    <row r="39" spans="1:9" ht="16" customHeight="1" x14ac:dyDescent="0.2">
      <c r="A39" s="102" t="s">
        <v>43</v>
      </c>
      <c r="B39" s="17">
        <v>2022</v>
      </c>
      <c r="C39" s="64" t="s">
        <v>27</v>
      </c>
      <c r="D39" s="119" t="s">
        <v>5</v>
      </c>
      <c r="E39" s="119"/>
      <c r="F39" s="20">
        <v>12.5</v>
      </c>
      <c r="G39" s="98">
        <v>181.81</v>
      </c>
      <c r="H39" s="101">
        <v>220</v>
      </c>
      <c r="I39" s="46"/>
    </row>
    <row r="40" spans="1:9" x14ac:dyDescent="0.2">
      <c r="A40" s="5" t="s">
        <v>17</v>
      </c>
      <c r="B40" s="19"/>
      <c r="C40" s="63"/>
      <c r="D40" s="25" t="s">
        <v>44</v>
      </c>
      <c r="E40" s="25" t="s">
        <v>19</v>
      </c>
      <c r="F40" s="26"/>
      <c r="G40" s="21"/>
      <c r="H40" s="21"/>
      <c r="I40" s="46"/>
    </row>
    <row r="41" spans="1:9" x14ac:dyDescent="0.2">
      <c r="A41" s="5" t="s">
        <v>42</v>
      </c>
      <c r="B41" s="19"/>
      <c r="C41" s="63"/>
      <c r="D41" s="25"/>
      <c r="E41" s="25"/>
      <c r="F41" s="26"/>
      <c r="G41" s="21"/>
      <c r="H41" s="21"/>
      <c r="I41" s="46"/>
    </row>
    <row r="42" spans="1:9" x14ac:dyDescent="0.2">
      <c r="A42" s="13" t="s">
        <v>52</v>
      </c>
      <c r="B42" s="19"/>
      <c r="C42" s="63"/>
      <c r="D42" s="25"/>
      <c r="E42" s="25"/>
      <c r="F42" s="26"/>
      <c r="G42" s="21"/>
      <c r="H42" s="21"/>
      <c r="I42" s="46"/>
    </row>
    <row r="43" spans="1:9" x14ac:dyDescent="0.2">
      <c r="A43" s="6"/>
      <c r="B43" s="17"/>
      <c r="C43" s="8"/>
      <c r="D43" s="88"/>
      <c r="E43" s="88"/>
      <c r="F43" s="20"/>
      <c r="G43" s="20"/>
      <c r="H43" s="94" t="s">
        <v>40</v>
      </c>
      <c r="I43" s="103">
        <f>I22+I25+I28+I31+I33+I36+I39</f>
        <v>0</v>
      </c>
    </row>
    <row r="44" spans="1:9" x14ac:dyDescent="0.2">
      <c r="A44" s="9"/>
      <c r="B44" s="19"/>
      <c r="C44" s="5"/>
      <c r="D44" s="25"/>
      <c r="E44" s="25"/>
      <c r="F44" s="26"/>
      <c r="G44" s="26"/>
      <c r="H44" s="115" t="s">
        <v>160</v>
      </c>
      <c r="I44" s="116">
        <f>G22*I22+G25*I25+G28*I28+G33*I33+G36*I36+G39*I39</f>
        <v>0</v>
      </c>
    </row>
    <row r="45" spans="1:9" x14ac:dyDescent="0.2">
      <c r="A45" s="9"/>
      <c r="B45" s="9"/>
      <c r="C45" s="5"/>
      <c r="D45" s="5"/>
      <c r="E45" s="5"/>
      <c r="F45" s="5"/>
      <c r="G45" s="5"/>
      <c r="H45" s="115"/>
      <c r="I45" s="116"/>
    </row>
    <row r="46" spans="1:9" x14ac:dyDescent="0.2">
      <c r="A46" s="9"/>
      <c r="B46" s="9"/>
      <c r="C46" s="5"/>
      <c r="D46" s="5"/>
      <c r="E46" s="5"/>
      <c r="F46" s="5"/>
      <c r="G46" s="5"/>
      <c r="H46" s="5"/>
      <c r="I46" s="5"/>
    </row>
    <row r="47" spans="1:9" x14ac:dyDescent="0.2">
      <c r="A47" s="9"/>
      <c r="B47" s="9"/>
      <c r="C47" s="5"/>
      <c r="D47" s="5"/>
      <c r="E47" s="5"/>
      <c r="F47" s="5"/>
      <c r="G47" s="5"/>
      <c r="H47" s="5"/>
      <c r="I47" s="5"/>
    </row>
    <row r="48" spans="1:9" ht="24" x14ac:dyDescent="0.3">
      <c r="A48" s="56" t="s">
        <v>20</v>
      </c>
      <c r="B48" s="9"/>
      <c r="C48" s="5"/>
      <c r="D48" s="5"/>
      <c r="E48" s="5"/>
      <c r="F48" s="5"/>
      <c r="G48" s="5"/>
      <c r="H48" s="5"/>
      <c r="I48" s="5"/>
    </row>
    <row r="49" spans="1:13" ht="16" customHeight="1" x14ac:dyDescent="0.2">
      <c r="A49" s="141" t="s">
        <v>0</v>
      </c>
      <c r="B49" s="141" t="s">
        <v>22</v>
      </c>
      <c r="C49" s="141"/>
      <c r="D49" s="139" t="s">
        <v>2</v>
      </c>
      <c r="E49" s="140"/>
      <c r="F49" s="141" t="s">
        <v>8</v>
      </c>
      <c r="G49" s="32" t="s">
        <v>3</v>
      </c>
      <c r="H49" s="32" t="s">
        <v>3</v>
      </c>
      <c r="I49" s="155" t="s">
        <v>34</v>
      </c>
      <c r="K49" s="167" t="s">
        <v>165</v>
      </c>
      <c r="L49" s="167"/>
      <c r="M49" s="167"/>
    </row>
    <row r="50" spans="1:13" ht="17" customHeight="1" thickBot="1" x14ac:dyDescent="0.25">
      <c r="A50" s="142"/>
      <c r="B50" s="142"/>
      <c r="C50" s="142"/>
      <c r="D50" s="80" t="s">
        <v>7</v>
      </c>
      <c r="E50" s="81" t="s">
        <v>9</v>
      </c>
      <c r="F50" s="142"/>
      <c r="G50" s="55" t="s">
        <v>10</v>
      </c>
      <c r="H50" s="55" t="s">
        <v>11</v>
      </c>
      <c r="I50" s="156"/>
      <c r="K50" s="167"/>
      <c r="L50" s="167"/>
      <c r="M50" s="167"/>
    </row>
    <row r="51" spans="1:13" ht="16" customHeight="1" x14ac:dyDescent="0.2">
      <c r="A51" s="6" t="s">
        <v>139</v>
      </c>
      <c r="B51" s="17">
        <v>2025</v>
      </c>
      <c r="C51" s="8"/>
      <c r="D51" s="119" t="s">
        <v>5</v>
      </c>
      <c r="E51" s="119"/>
      <c r="F51" s="20">
        <v>12</v>
      </c>
      <c r="G51" s="12">
        <v>164.46</v>
      </c>
      <c r="H51" s="12">
        <v>199</v>
      </c>
      <c r="I51" s="45"/>
      <c r="L51" s="117" t="s">
        <v>166</v>
      </c>
      <c r="M51" s="109"/>
    </row>
    <row r="52" spans="1:13" ht="17" thickBot="1" x14ac:dyDescent="0.25">
      <c r="A52" s="5" t="s">
        <v>112</v>
      </c>
      <c r="B52" s="19"/>
      <c r="C52" s="9"/>
      <c r="D52" s="5" t="s">
        <v>89</v>
      </c>
      <c r="E52" s="5" t="s">
        <v>111</v>
      </c>
      <c r="F52" s="26"/>
      <c r="G52" s="21"/>
      <c r="H52" s="21"/>
      <c r="I52" s="46"/>
      <c r="L52" s="110"/>
      <c r="M52" s="110"/>
    </row>
    <row r="53" spans="1:13" ht="16" customHeight="1" thickBot="1" x14ac:dyDescent="0.25">
      <c r="A53" s="157" t="s">
        <v>113</v>
      </c>
      <c r="B53" s="157"/>
      <c r="C53" s="9"/>
      <c r="D53" s="25"/>
      <c r="E53" s="25"/>
      <c r="F53" s="26"/>
      <c r="G53" s="21"/>
      <c r="H53" s="21"/>
      <c r="I53" s="46"/>
      <c r="L53" s="104" t="s">
        <v>167</v>
      </c>
      <c r="M53" s="105">
        <v>0.1</v>
      </c>
    </row>
    <row r="54" spans="1:13" ht="17" thickBot="1" x14ac:dyDescent="0.25">
      <c r="A54" s="157"/>
      <c r="B54" s="157"/>
      <c r="C54" s="9"/>
      <c r="D54" s="25"/>
      <c r="E54" s="25"/>
      <c r="F54" s="26"/>
      <c r="G54" s="21"/>
      <c r="H54" s="21"/>
      <c r="I54" s="46"/>
      <c r="L54" s="104" t="s">
        <v>168</v>
      </c>
      <c r="M54" s="105">
        <v>0.12</v>
      </c>
    </row>
    <row r="55" spans="1:13" ht="17" thickBot="1" x14ac:dyDescent="0.25">
      <c r="A55" s="157"/>
      <c r="B55" s="157"/>
      <c r="C55" s="9"/>
      <c r="D55" s="25"/>
      <c r="E55" s="25"/>
      <c r="F55" s="26"/>
      <c r="G55" s="21"/>
      <c r="H55" s="21"/>
      <c r="I55" s="46"/>
      <c r="L55" s="106">
        <v>25000</v>
      </c>
      <c r="M55" s="105">
        <v>0.17</v>
      </c>
    </row>
    <row r="56" spans="1:13" ht="17" thickBot="1" x14ac:dyDescent="0.25">
      <c r="A56" s="146" t="s">
        <v>125</v>
      </c>
      <c r="B56" s="146"/>
      <c r="C56" s="9"/>
      <c r="D56" s="25"/>
      <c r="E56" s="25"/>
      <c r="F56" s="26"/>
      <c r="G56" s="21"/>
      <c r="H56" s="21"/>
      <c r="I56" s="46"/>
      <c r="L56" s="106">
        <v>50000</v>
      </c>
      <c r="M56" s="105">
        <v>0.2</v>
      </c>
    </row>
    <row r="57" spans="1:13" ht="17" thickBot="1" x14ac:dyDescent="0.25">
      <c r="A57" s="6" t="s">
        <v>77</v>
      </c>
      <c r="B57" s="17">
        <v>2023</v>
      </c>
      <c r="C57" s="6"/>
      <c r="D57" s="119" t="s">
        <v>25</v>
      </c>
      <c r="E57" s="119"/>
      <c r="F57" s="20">
        <v>12</v>
      </c>
      <c r="G57" s="12">
        <v>289.25</v>
      </c>
      <c r="H57" s="12">
        <v>350</v>
      </c>
      <c r="I57" s="45"/>
      <c r="L57" s="106">
        <v>75000</v>
      </c>
      <c r="M57" s="105">
        <v>0.23</v>
      </c>
    </row>
    <row r="58" spans="1:13" x14ac:dyDescent="0.2">
      <c r="A58" s="5" t="s">
        <v>72</v>
      </c>
      <c r="B58" s="19"/>
      <c r="C58" s="9"/>
      <c r="D58" s="25"/>
      <c r="E58" s="25"/>
      <c r="F58" s="26"/>
      <c r="G58" s="21"/>
      <c r="H58" s="21"/>
      <c r="I58" s="46"/>
    </row>
    <row r="59" spans="1:13" ht="16" customHeight="1" x14ac:dyDescent="0.2">
      <c r="A59" s="171" t="s">
        <v>73</v>
      </c>
      <c r="B59" s="171"/>
      <c r="C59" s="171"/>
      <c r="D59" s="25"/>
      <c r="E59" s="25"/>
      <c r="F59" s="26"/>
      <c r="G59" s="21"/>
      <c r="H59" s="21"/>
      <c r="I59" s="46"/>
    </row>
    <row r="60" spans="1:13" x14ac:dyDescent="0.2">
      <c r="A60" s="171"/>
      <c r="B60" s="171"/>
      <c r="C60" s="171"/>
      <c r="D60" s="25"/>
      <c r="E60" s="25"/>
      <c r="F60" s="26"/>
      <c r="G60" s="21"/>
      <c r="H60" s="21"/>
      <c r="I60" s="46"/>
    </row>
    <row r="61" spans="1:13" x14ac:dyDescent="0.2">
      <c r="A61" s="171"/>
      <c r="B61" s="171"/>
      <c r="C61" s="171"/>
      <c r="D61" s="25"/>
      <c r="E61" s="25"/>
      <c r="F61" s="26"/>
      <c r="G61" s="21"/>
      <c r="H61" s="21"/>
      <c r="I61" s="46"/>
    </row>
    <row r="62" spans="1:13" ht="17" customHeight="1" x14ac:dyDescent="0.2">
      <c r="A62" s="146" t="s">
        <v>91</v>
      </c>
      <c r="B62" s="146"/>
      <c r="C62" s="78"/>
      <c r="D62" s="25"/>
      <c r="E62" s="25"/>
      <c r="F62" s="26"/>
      <c r="G62" s="21"/>
      <c r="H62" s="21"/>
      <c r="I62" s="46"/>
    </row>
    <row r="63" spans="1:13" ht="17" x14ac:dyDescent="0.2">
      <c r="A63" s="77" t="s">
        <v>76</v>
      </c>
      <c r="B63" s="77"/>
      <c r="C63" s="77"/>
      <c r="D63" s="25"/>
      <c r="E63" s="25"/>
      <c r="F63" s="26"/>
      <c r="G63" s="21"/>
      <c r="H63" s="21"/>
      <c r="I63" s="46"/>
    </row>
    <row r="64" spans="1:13" x14ac:dyDescent="0.2">
      <c r="A64" s="6" t="s">
        <v>48</v>
      </c>
      <c r="B64" s="17">
        <v>2022</v>
      </c>
      <c r="C64" s="6"/>
      <c r="D64" s="119" t="s">
        <v>25</v>
      </c>
      <c r="E64" s="119"/>
      <c r="F64" s="20">
        <v>12.5</v>
      </c>
      <c r="G64" s="12">
        <v>289.25</v>
      </c>
      <c r="H64" s="12">
        <v>350</v>
      </c>
      <c r="I64" s="45"/>
    </row>
    <row r="65" spans="1:9" x14ac:dyDescent="0.2">
      <c r="A65" s="5" t="s">
        <v>126</v>
      </c>
      <c r="B65" s="5"/>
      <c r="C65" s="5"/>
      <c r="D65" s="5"/>
      <c r="E65" s="5"/>
      <c r="F65" s="5"/>
      <c r="G65" s="5"/>
      <c r="H65" s="5"/>
      <c r="I65" s="46"/>
    </row>
    <row r="66" spans="1:9" ht="16" customHeight="1" x14ac:dyDescent="0.2">
      <c r="A66" s="146" t="s">
        <v>74</v>
      </c>
      <c r="B66" s="146"/>
      <c r="C66" s="146"/>
      <c r="D66" s="5"/>
      <c r="E66" s="5"/>
      <c r="F66" s="5"/>
      <c r="G66" s="5"/>
      <c r="H66" s="5"/>
      <c r="I66" s="46"/>
    </row>
    <row r="67" spans="1:9" x14ac:dyDescent="0.2">
      <c r="A67" s="158"/>
      <c r="B67" s="158"/>
      <c r="C67" s="158"/>
      <c r="D67" s="10"/>
      <c r="E67" s="10"/>
      <c r="F67" s="10"/>
      <c r="G67" s="10"/>
      <c r="H67" s="10"/>
      <c r="I67" s="47"/>
    </row>
    <row r="68" spans="1:9" x14ac:dyDescent="0.2">
      <c r="A68" s="6" t="s">
        <v>101</v>
      </c>
      <c r="B68" s="17">
        <v>2022</v>
      </c>
      <c r="C68" s="6"/>
      <c r="D68" s="119" t="s">
        <v>25</v>
      </c>
      <c r="E68" s="119"/>
      <c r="F68" s="20">
        <v>12.5</v>
      </c>
      <c r="G68" s="12">
        <v>322.31</v>
      </c>
      <c r="H68" s="12">
        <v>390</v>
      </c>
      <c r="I68" s="45"/>
    </row>
    <row r="69" spans="1:9" x14ac:dyDescent="0.2">
      <c r="A69" s="5" t="s">
        <v>87</v>
      </c>
      <c r="B69" s="5"/>
      <c r="C69" s="5"/>
      <c r="D69" s="5"/>
      <c r="E69" s="5"/>
      <c r="F69" s="5"/>
      <c r="G69" s="5"/>
      <c r="H69" s="5"/>
      <c r="I69" s="46"/>
    </row>
    <row r="70" spans="1:9" ht="16" customHeight="1" x14ac:dyDescent="0.2">
      <c r="A70" s="146" t="s">
        <v>88</v>
      </c>
      <c r="B70" s="146"/>
      <c r="C70" s="146"/>
      <c r="D70" s="5"/>
      <c r="E70" s="5"/>
      <c r="F70" s="5"/>
      <c r="G70" s="5"/>
      <c r="H70" s="5"/>
      <c r="I70" s="46"/>
    </row>
    <row r="71" spans="1:9" x14ac:dyDescent="0.2">
      <c r="A71" s="146"/>
      <c r="B71" s="146"/>
      <c r="C71" s="146"/>
      <c r="D71" s="5"/>
      <c r="E71" s="5"/>
      <c r="F71" s="5"/>
      <c r="G71" s="5"/>
      <c r="H71" s="5"/>
      <c r="I71" s="46"/>
    </row>
    <row r="72" spans="1:9" x14ac:dyDescent="0.2">
      <c r="A72" s="146"/>
      <c r="B72" s="146"/>
      <c r="C72" s="146"/>
      <c r="D72" s="5"/>
      <c r="E72" s="5"/>
      <c r="F72" s="5"/>
      <c r="G72" s="5"/>
      <c r="H72" s="5"/>
      <c r="I72" s="46"/>
    </row>
    <row r="73" spans="1:9" x14ac:dyDescent="0.2">
      <c r="A73" s="162" t="s">
        <v>90</v>
      </c>
      <c r="B73" s="162"/>
      <c r="C73" s="28"/>
      <c r="D73" s="10"/>
      <c r="E73" s="10"/>
      <c r="F73" s="10"/>
      <c r="G73" s="10"/>
      <c r="H73" s="10"/>
      <c r="I73" s="47"/>
    </row>
    <row r="74" spans="1:9" x14ac:dyDescent="0.2">
      <c r="A74" s="6" t="s">
        <v>54</v>
      </c>
      <c r="B74" s="68">
        <v>2021</v>
      </c>
      <c r="C74" s="11"/>
      <c r="D74" s="119" t="s">
        <v>25</v>
      </c>
      <c r="E74" s="119"/>
      <c r="F74" s="5">
        <v>12.5</v>
      </c>
      <c r="G74" s="5">
        <v>380.17</v>
      </c>
      <c r="H74" s="12">
        <v>460</v>
      </c>
      <c r="I74" s="46"/>
    </row>
    <row r="75" spans="1:9" x14ac:dyDescent="0.2">
      <c r="A75" s="5" t="s">
        <v>56</v>
      </c>
      <c r="B75" s="59"/>
      <c r="C75" s="11"/>
      <c r="D75" s="5"/>
      <c r="E75" s="5"/>
      <c r="F75" s="5"/>
      <c r="G75" s="5"/>
      <c r="H75" s="5"/>
      <c r="I75" s="46"/>
    </row>
    <row r="76" spans="1:9" ht="16" customHeight="1" x14ac:dyDescent="0.2">
      <c r="A76" s="159" t="s">
        <v>55</v>
      </c>
      <c r="B76" s="159"/>
      <c r="C76" s="159"/>
      <c r="D76" s="5"/>
      <c r="E76" s="5"/>
      <c r="F76" s="5"/>
      <c r="G76" s="5"/>
      <c r="I76" s="46"/>
    </row>
    <row r="77" spans="1:9" x14ac:dyDescent="0.2">
      <c r="A77" s="159"/>
      <c r="B77" s="159"/>
      <c r="C77" s="159"/>
      <c r="D77" s="5"/>
      <c r="E77" s="5"/>
      <c r="F77" s="5"/>
      <c r="G77" s="5"/>
      <c r="H77" s="5"/>
      <c r="I77" s="46"/>
    </row>
    <row r="78" spans="1:9" x14ac:dyDescent="0.2">
      <c r="A78" s="159"/>
      <c r="B78" s="159"/>
      <c r="C78" s="159"/>
      <c r="D78" s="5"/>
      <c r="E78" s="5"/>
      <c r="F78" s="5"/>
      <c r="G78" s="5"/>
      <c r="H78" s="5"/>
      <c r="I78" s="46"/>
    </row>
    <row r="79" spans="1:9" x14ac:dyDescent="0.2">
      <c r="A79" s="146" t="s">
        <v>124</v>
      </c>
      <c r="B79" s="146"/>
      <c r="C79" s="146"/>
      <c r="D79" s="5"/>
      <c r="E79" s="5"/>
      <c r="F79" s="5"/>
      <c r="G79" s="5"/>
      <c r="H79" s="5"/>
      <c r="I79" s="46"/>
    </row>
    <row r="80" spans="1:9" x14ac:dyDescent="0.2">
      <c r="A80" s="146" t="s">
        <v>92</v>
      </c>
      <c r="B80" s="146"/>
      <c r="C80" s="146"/>
      <c r="D80" s="5"/>
      <c r="E80" s="5"/>
      <c r="F80" s="5"/>
      <c r="G80" s="5"/>
      <c r="H80" s="5"/>
      <c r="I80" s="46"/>
    </row>
    <row r="81" spans="1:10" x14ac:dyDescent="0.2">
      <c r="A81" s="27"/>
      <c r="B81" s="27"/>
      <c r="C81" s="11"/>
      <c r="D81" s="5"/>
      <c r="E81" s="5"/>
      <c r="F81" s="5"/>
      <c r="G81" s="5"/>
      <c r="H81" s="5"/>
      <c r="I81" s="46"/>
    </row>
    <row r="82" spans="1:10" ht="24" x14ac:dyDescent="0.3">
      <c r="A82" s="42" t="s">
        <v>23</v>
      </c>
      <c r="B82" s="23"/>
      <c r="C82" s="15"/>
      <c r="D82" s="15"/>
      <c r="E82" s="15"/>
      <c r="F82" s="15"/>
      <c r="G82" s="15"/>
      <c r="H82" s="15"/>
      <c r="I82" s="46"/>
    </row>
    <row r="83" spans="1:10" x14ac:dyDescent="0.2">
      <c r="A83" s="144" t="s">
        <v>0</v>
      </c>
      <c r="B83" s="144" t="s">
        <v>22</v>
      </c>
      <c r="C83" s="144" t="s">
        <v>1</v>
      </c>
      <c r="D83" s="151" t="s">
        <v>2</v>
      </c>
      <c r="E83" s="152"/>
      <c r="F83" s="144" t="s">
        <v>8</v>
      </c>
      <c r="G83" s="33" t="s">
        <v>3</v>
      </c>
      <c r="H83" s="33" t="s">
        <v>3</v>
      </c>
      <c r="I83" s="111" t="s">
        <v>34</v>
      </c>
    </row>
    <row r="84" spans="1:10" x14ac:dyDescent="0.2">
      <c r="A84" s="145"/>
      <c r="B84" s="145"/>
      <c r="C84" s="145"/>
      <c r="D84" s="35" t="s">
        <v>7</v>
      </c>
      <c r="E84" s="36" t="s">
        <v>9</v>
      </c>
      <c r="F84" s="145"/>
      <c r="G84" s="34" t="s">
        <v>10</v>
      </c>
      <c r="H84" s="34" t="s">
        <v>11</v>
      </c>
      <c r="I84" s="112"/>
    </row>
    <row r="85" spans="1:10" ht="27" customHeight="1" x14ac:dyDescent="0.2">
      <c r="A85" s="164" t="s">
        <v>21</v>
      </c>
      <c r="B85" s="164"/>
      <c r="C85" s="164"/>
      <c r="D85" s="164"/>
      <c r="E85" s="164"/>
      <c r="F85" s="164"/>
      <c r="G85" s="164"/>
      <c r="H85" s="164"/>
      <c r="I85" s="165"/>
    </row>
    <row r="86" spans="1:10" ht="16" customHeight="1" x14ac:dyDescent="0.2">
      <c r="A86" s="9" t="s">
        <v>172</v>
      </c>
      <c r="B86" s="57">
        <v>2025</v>
      </c>
      <c r="C86" s="8" t="s">
        <v>16</v>
      </c>
      <c r="D86" s="169" t="s">
        <v>6</v>
      </c>
      <c r="E86" s="169"/>
      <c r="F86" s="25">
        <v>12</v>
      </c>
      <c r="G86" s="21">
        <v>205.78</v>
      </c>
      <c r="H86" s="21">
        <v>249</v>
      </c>
      <c r="I86" s="46"/>
      <c r="J86" s="9"/>
    </row>
    <row r="87" spans="1:10" ht="16" customHeight="1" x14ac:dyDescent="0.2">
      <c r="A87" s="54" t="s">
        <v>28</v>
      </c>
      <c r="B87" s="57"/>
      <c r="C87" s="5"/>
      <c r="D87" s="5" t="s">
        <v>142</v>
      </c>
      <c r="E87" s="5" t="s">
        <v>143</v>
      </c>
      <c r="F87" s="25"/>
      <c r="G87" s="21"/>
      <c r="H87" s="21"/>
      <c r="I87" s="46"/>
      <c r="J87" s="9"/>
    </row>
    <row r="88" spans="1:10" ht="16" customHeight="1" x14ac:dyDescent="0.2">
      <c r="A88" s="10" t="s">
        <v>169</v>
      </c>
      <c r="B88" s="89"/>
      <c r="C88" s="10"/>
      <c r="D88" s="10"/>
      <c r="E88" s="10"/>
      <c r="F88" s="14"/>
      <c r="G88" s="29"/>
      <c r="H88" s="29"/>
      <c r="I88" s="47"/>
      <c r="J88" s="9"/>
    </row>
    <row r="89" spans="1:10" ht="16" customHeight="1" x14ac:dyDescent="0.2">
      <c r="A89" s="9" t="s">
        <v>173</v>
      </c>
      <c r="B89" s="57">
        <v>2025</v>
      </c>
      <c r="C89" s="5" t="s">
        <v>16</v>
      </c>
      <c r="D89" s="119" t="s">
        <v>6</v>
      </c>
      <c r="E89" s="119"/>
      <c r="F89" s="25">
        <v>12.5</v>
      </c>
      <c r="G89" s="21">
        <v>180.99</v>
      </c>
      <c r="H89" s="21">
        <v>219</v>
      </c>
      <c r="I89" s="46"/>
      <c r="J89" s="9"/>
    </row>
    <row r="90" spans="1:10" ht="16" customHeight="1" x14ac:dyDescent="0.2">
      <c r="A90" s="5" t="s">
        <v>99</v>
      </c>
      <c r="B90" s="9"/>
      <c r="C90" s="5"/>
      <c r="D90" s="5" t="s">
        <v>141</v>
      </c>
      <c r="E90" s="5" t="s">
        <v>19</v>
      </c>
      <c r="F90" s="5"/>
      <c r="G90" s="5"/>
      <c r="H90" s="5"/>
      <c r="I90" s="75"/>
      <c r="J90" s="9"/>
    </row>
    <row r="91" spans="1:10" ht="16" customHeight="1" x14ac:dyDescent="0.2">
      <c r="A91" s="5" t="s">
        <v>140</v>
      </c>
      <c r="B91" s="9"/>
      <c r="C91" s="5"/>
      <c r="D91" s="5"/>
      <c r="E91" s="5"/>
      <c r="F91" s="5"/>
      <c r="G91" s="5"/>
      <c r="H91" s="5"/>
      <c r="I91" s="75"/>
      <c r="J91" s="9"/>
    </row>
    <row r="92" spans="1:10" x14ac:dyDescent="0.2">
      <c r="A92" s="6" t="s">
        <v>93</v>
      </c>
      <c r="B92" s="17">
        <v>2024</v>
      </c>
      <c r="C92" s="8" t="s">
        <v>16</v>
      </c>
      <c r="D92" s="119" t="s">
        <v>5</v>
      </c>
      <c r="E92" s="119"/>
      <c r="F92" s="20">
        <v>13.5</v>
      </c>
      <c r="G92" s="12">
        <v>180.99</v>
      </c>
      <c r="H92" s="12">
        <v>219</v>
      </c>
      <c r="I92" s="45"/>
    </row>
    <row r="93" spans="1:10" ht="17" x14ac:dyDescent="0.2">
      <c r="A93" s="24" t="s">
        <v>28</v>
      </c>
      <c r="B93" s="19"/>
      <c r="C93" s="5"/>
      <c r="D93" s="5" t="s">
        <v>79</v>
      </c>
      <c r="E93" s="5" t="s">
        <v>80</v>
      </c>
      <c r="F93" s="25"/>
      <c r="G93" s="5"/>
      <c r="H93" s="5"/>
      <c r="I93" s="46"/>
    </row>
    <row r="94" spans="1:10" ht="17" x14ac:dyDescent="0.2">
      <c r="A94" s="24" t="s">
        <v>78</v>
      </c>
      <c r="B94" s="19"/>
      <c r="C94" s="5"/>
      <c r="D94" s="5"/>
      <c r="E94" s="5"/>
      <c r="F94" s="25"/>
      <c r="G94" s="5"/>
      <c r="H94" s="5"/>
      <c r="I94" s="46"/>
    </row>
    <row r="95" spans="1:10" x14ac:dyDescent="0.2">
      <c r="A95" s="79" t="s">
        <v>90</v>
      </c>
      <c r="B95" s="79"/>
      <c r="C95" s="5"/>
      <c r="D95" s="5"/>
      <c r="E95" s="5"/>
      <c r="F95" s="25"/>
      <c r="G95" s="5"/>
      <c r="H95" s="5"/>
      <c r="I95" s="46"/>
    </row>
    <row r="96" spans="1:10" x14ac:dyDescent="0.2">
      <c r="A96" s="6" t="s">
        <v>93</v>
      </c>
      <c r="B96" s="17">
        <v>2023</v>
      </c>
      <c r="C96" s="64" t="s">
        <v>27</v>
      </c>
      <c r="D96" s="119" t="s">
        <v>94</v>
      </c>
      <c r="E96" s="119"/>
      <c r="F96" s="20">
        <v>13.5</v>
      </c>
      <c r="G96" s="12">
        <v>180.99</v>
      </c>
      <c r="H96" s="12">
        <v>219</v>
      </c>
      <c r="I96" s="45"/>
    </row>
    <row r="97" spans="1:10" ht="17" x14ac:dyDescent="0.2">
      <c r="A97" s="24" t="s">
        <v>28</v>
      </c>
      <c r="B97" s="19"/>
      <c r="C97" s="5"/>
      <c r="D97" s="5" t="s">
        <v>95</v>
      </c>
      <c r="E97" s="5" t="s">
        <v>96</v>
      </c>
      <c r="F97" s="25"/>
      <c r="G97" s="5"/>
      <c r="H97" s="5"/>
      <c r="I97" s="46"/>
    </row>
    <row r="98" spans="1:10" ht="17" x14ac:dyDescent="0.2">
      <c r="A98" s="24" t="s">
        <v>97</v>
      </c>
      <c r="B98" s="19"/>
      <c r="C98" s="5"/>
      <c r="D98" s="5"/>
      <c r="E98" s="5"/>
      <c r="F98" s="25"/>
      <c r="G98" s="5"/>
      <c r="H98" s="5"/>
      <c r="I98" s="46"/>
    </row>
    <row r="99" spans="1:10" x14ac:dyDescent="0.2">
      <c r="A99" s="146" t="s">
        <v>98</v>
      </c>
      <c r="B99" s="19"/>
      <c r="C99" s="5"/>
      <c r="D99" s="5"/>
      <c r="E99" s="5"/>
      <c r="F99" s="25"/>
      <c r="G99" s="5"/>
      <c r="H99" s="5"/>
      <c r="I99" s="46"/>
    </row>
    <row r="100" spans="1:10" x14ac:dyDescent="0.2">
      <c r="A100" s="146"/>
      <c r="B100" s="19"/>
      <c r="C100" s="5"/>
      <c r="D100" s="5"/>
      <c r="E100" s="5"/>
      <c r="F100" s="25"/>
      <c r="G100" s="5"/>
      <c r="H100" s="5"/>
      <c r="I100" s="46"/>
    </row>
    <row r="101" spans="1:10" ht="17" x14ac:dyDescent="0.2">
      <c r="A101" s="90" t="s">
        <v>174</v>
      </c>
      <c r="B101" s="17">
        <v>2025</v>
      </c>
      <c r="C101" s="91" t="s">
        <v>4</v>
      </c>
      <c r="D101" s="119" t="s">
        <v>6</v>
      </c>
      <c r="E101" s="119"/>
      <c r="F101" s="88">
        <v>12</v>
      </c>
      <c r="G101" s="12">
        <v>164.46</v>
      </c>
      <c r="H101" s="12">
        <v>199</v>
      </c>
      <c r="I101" s="45"/>
    </row>
    <row r="102" spans="1:10" x14ac:dyDescent="0.2">
      <c r="A102" s="54" t="s">
        <v>145</v>
      </c>
      <c r="B102" s="19"/>
      <c r="C102" s="5"/>
      <c r="D102" s="5" t="s">
        <v>147</v>
      </c>
      <c r="E102" s="5" t="s">
        <v>148</v>
      </c>
      <c r="F102" s="25"/>
      <c r="G102" s="5"/>
      <c r="H102" s="5"/>
      <c r="I102" s="46"/>
    </row>
    <row r="103" spans="1:10" x14ac:dyDescent="0.2">
      <c r="A103" s="54" t="s">
        <v>146</v>
      </c>
      <c r="B103" s="19"/>
      <c r="C103" s="5"/>
      <c r="D103" s="5"/>
      <c r="E103" s="5"/>
      <c r="F103" s="25"/>
      <c r="G103" s="5"/>
      <c r="H103" s="5"/>
      <c r="I103" s="46"/>
    </row>
    <row r="104" spans="1:10" x14ac:dyDescent="0.2">
      <c r="A104" s="6" t="s">
        <v>144</v>
      </c>
      <c r="B104" s="17">
        <v>2024</v>
      </c>
      <c r="C104" s="8" t="s">
        <v>16</v>
      </c>
      <c r="D104" s="119" t="s">
        <v>6</v>
      </c>
      <c r="E104" s="119"/>
      <c r="F104" s="20">
        <v>13.5</v>
      </c>
      <c r="G104" s="12">
        <v>180.99</v>
      </c>
      <c r="H104" s="12">
        <v>219</v>
      </c>
      <c r="I104" s="45"/>
      <c r="J104" s="46"/>
    </row>
    <row r="105" spans="1:10" x14ac:dyDescent="0.2">
      <c r="A105" s="5" t="s">
        <v>75</v>
      </c>
      <c r="B105" s="19"/>
      <c r="C105" s="5"/>
      <c r="D105" s="25" t="s">
        <v>128</v>
      </c>
      <c r="E105" s="25" t="s">
        <v>51</v>
      </c>
      <c r="F105" s="26"/>
      <c r="G105" s="21"/>
      <c r="H105" s="21"/>
      <c r="I105" s="46"/>
      <c r="J105" s="46"/>
    </row>
    <row r="106" spans="1:10" x14ac:dyDescent="0.2">
      <c r="A106" s="5" t="s">
        <v>127</v>
      </c>
      <c r="B106" s="19"/>
      <c r="C106" s="5"/>
      <c r="D106" s="25"/>
      <c r="E106" s="25"/>
      <c r="F106" s="26"/>
      <c r="G106" s="21"/>
      <c r="H106" s="21"/>
      <c r="I106" s="46"/>
      <c r="J106" s="46"/>
    </row>
    <row r="107" spans="1:10" ht="16" customHeight="1" x14ac:dyDescent="0.2">
      <c r="A107" s="54"/>
      <c r="B107" s="19"/>
      <c r="C107" s="5"/>
      <c r="D107" s="5"/>
      <c r="E107" s="5"/>
      <c r="F107" s="26"/>
      <c r="G107" s="26"/>
      <c r="H107" s="21"/>
      <c r="I107" s="5"/>
      <c r="J107" s="46"/>
    </row>
    <row r="108" spans="1:10" ht="27" customHeight="1" x14ac:dyDescent="0.2">
      <c r="A108" s="113" t="s">
        <v>15</v>
      </c>
      <c r="B108" s="113"/>
      <c r="C108" s="113"/>
      <c r="D108" s="113"/>
      <c r="E108" s="113"/>
      <c r="F108" s="113"/>
      <c r="G108" s="113"/>
      <c r="H108" s="113"/>
      <c r="I108" s="114"/>
    </row>
    <row r="109" spans="1:10" x14ac:dyDescent="0.2">
      <c r="A109" s="6" t="s">
        <v>175</v>
      </c>
      <c r="B109" s="17">
        <v>2023</v>
      </c>
      <c r="C109" s="64" t="s">
        <v>149</v>
      </c>
      <c r="D109" s="119" t="s">
        <v>150</v>
      </c>
      <c r="E109" s="119"/>
      <c r="F109" s="20">
        <v>13</v>
      </c>
      <c r="G109" s="12">
        <v>413.22</v>
      </c>
      <c r="H109" s="12">
        <v>500</v>
      </c>
      <c r="I109" s="45"/>
    </row>
    <row r="110" spans="1:10" x14ac:dyDescent="0.2">
      <c r="A110" s="92" t="s">
        <v>151</v>
      </c>
      <c r="B110" s="19"/>
      <c r="C110" s="63"/>
      <c r="D110" s="25"/>
      <c r="E110" s="25"/>
      <c r="F110" s="26"/>
      <c r="G110" s="21"/>
      <c r="H110" s="21"/>
      <c r="I110" s="46"/>
    </row>
    <row r="111" spans="1:10" x14ac:dyDescent="0.2">
      <c r="A111" s="92" t="s">
        <v>152</v>
      </c>
      <c r="B111" s="19"/>
      <c r="C111" s="63"/>
      <c r="D111" s="25"/>
      <c r="E111" s="25"/>
      <c r="F111" s="26"/>
      <c r="G111" s="21"/>
      <c r="H111" s="21"/>
      <c r="I111" s="46"/>
    </row>
    <row r="112" spans="1:10" x14ac:dyDescent="0.2">
      <c r="A112" s="6" t="s">
        <v>176</v>
      </c>
      <c r="B112" s="17"/>
      <c r="C112" s="64"/>
      <c r="D112" s="119" t="s">
        <v>6</v>
      </c>
      <c r="E112" s="119"/>
      <c r="F112" s="20">
        <v>13</v>
      </c>
      <c r="G112" s="12">
        <v>289.26</v>
      </c>
      <c r="H112" s="12">
        <v>350</v>
      </c>
      <c r="I112" s="45"/>
    </row>
    <row r="113" spans="1:9" x14ac:dyDescent="0.2">
      <c r="A113" s="13" t="s">
        <v>103</v>
      </c>
      <c r="B113" s="19"/>
      <c r="C113" s="63"/>
      <c r="D113" s="5" t="s">
        <v>106</v>
      </c>
      <c r="E113" s="5" t="s">
        <v>107</v>
      </c>
      <c r="F113" s="26"/>
      <c r="G113" s="21"/>
      <c r="H113" s="21"/>
      <c r="I113" s="46"/>
    </row>
    <row r="114" spans="1:9" x14ac:dyDescent="0.2">
      <c r="A114" s="5" t="s">
        <v>104</v>
      </c>
      <c r="B114" s="19"/>
      <c r="C114" s="5"/>
      <c r="D114" s="5"/>
      <c r="E114" s="5"/>
      <c r="F114" s="26"/>
      <c r="G114" s="21"/>
      <c r="H114" s="21"/>
      <c r="I114" s="46"/>
    </row>
    <row r="115" spans="1:9" x14ac:dyDescent="0.2">
      <c r="A115" s="5" t="s">
        <v>105</v>
      </c>
      <c r="B115" s="19"/>
      <c r="C115" s="5"/>
      <c r="D115" s="5"/>
      <c r="E115" s="5"/>
      <c r="F115" s="26"/>
      <c r="G115" s="21"/>
      <c r="H115" s="21"/>
      <c r="I115" s="46"/>
    </row>
    <row r="116" spans="1:9" ht="34" customHeight="1" x14ac:dyDescent="0.2">
      <c r="A116" s="27" t="s">
        <v>108</v>
      </c>
      <c r="B116" s="19"/>
      <c r="C116" s="5"/>
      <c r="D116" s="5"/>
      <c r="E116" s="5"/>
      <c r="F116" s="26"/>
      <c r="G116" s="21"/>
      <c r="H116" s="21"/>
      <c r="I116" s="46"/>
    </row>
    <row r="117" spans="1:9" x14ac:dyDescent="0.2">
      <c r="A117" s="13" t="s">
        <v>109</v>
      </c>
      <c r="B117" s="19"/>
      <c r="C117" s="5"/>
      <c r="D117" s="5"/>
      <c r="E117" s="5"/>
      <c r="F117" s="26"/>
      <c r="G117" s="21"/>
      <c r="H117" s="21"/>
      <c r="I117" s="46"/>
    </row>
    <row r="118" spans="1:9" x14ac:dyDescent="0.2">
      <c r="A118" s="107" t="s">
        <v>177</v>
      </c>
      <c r="B118" s="17">
        <v>2023</v>
      </c>
      <c r="C118" s="8" t="s">
        <v>16</v>
      </c>
      <c r="D118" s="119" t="s">
        <v>6</v>
      </c>
      <c r="E118" s="119"/>
      <c r="F118" s="20">
        <v>13</v>
      </c>
      <c r="G118" s="12">
        <v>247.93</v>
      </c>
      <c r="H118" s="12">
        <v>300</v>
      </c>
      <c r="I118" s="45"/>
    </row>
    <row r="119" spans="1:9" x14ac:dyDescent="0.2">
      <c r="A119" s="5" t="s">
        <v>104</v>
      </c>
      <c r="B119" s="19"/>
      <c r="C119" s="63"/>
      <c r="D119" s="25" t="s">
        <v>131</v>
      </c>
      <c r="E119" s="25" t="s">
        <v>132</v>
      </c>
      <c r="F119" s="26"/>
      <c r="G119" s="21"/>
      <c r="H119" s="21"/>
      <c r="I119" s="46"/>
    </row>
    <row r="120" spans="1:9" x14ac:dyDescent="0.2">
      <c r="A120" s="10" t="s">
        <v>130</v>
      </c>
      <c r="B120" s="18"/>
      <c r="C120" s="65"/>
      <c r="D120" s="14"/>
      <c r="E120" s="14"/>
      <c r="F120" s="31"/>
      <c r="G120" s="29"/>
      <c r="H120" s="29"/>
      <c r="I120" s="47"/>
    </row>
    <row r="121" spans="1:9" x14ac:dyDescent="0.2">
      <c r="A121" s="5"/>
      <c r="B121" s="19"/>
      <c r="C121" s="5"/>
      <c r="D121" s="25"/>
      <c r="E121" s="25"/>
      <c r="F121" s="26"/>
      <c r="G121" s="21"/>
      <c r="H121" s="21"/>
      <c r="I121" s="46"/>
    </row>
    <row r="122" spans="1:9" x14ac:dyDescent="0.2">
      <c r="A122" s="11"/>
      <c r="B122" s="11"/>
      <c r="C122" s="5"/>
      <c r="D122" s="5"/>
      <c r="E122" s="5"/>
      <c r="F122" s="25"/>
      <c r="G122" s="5"/>
      <c r="H122" s="5"/>
      <c r="I122" s="46"/>
    </row>
    <row r="123" spans="1:9" ht="24" x14ac:dyDescent="0.3">
      <c r="A123" s="118" t="s">
        <v>41</v>
      </c>
      <c r="B123" s="118"/>
      <c r="C123" s="15"/>
      <c r="D123" s="15"/>
      <c r="E123" s="15"/>
      <c r="F123" s="16"/>
      <c r="G123" s="15"/>
      <c r="H123" s="15"/>
      <c r="I123" s="46"/>
    </row>
    <row r="124" spans="1:9" x14ac:dyDescent="0.2">
      <c r="A124" s="120" t="s">
        <v>0</v>
      </c>
      <c r="B124" s="120" t="s">
        <v>22</v>
      </c>
      <c r="C124" s="120" t="s">
        <v>1</v>
      </c>
      <c r="D124" s="131" t="s">
        <v>2</v>
      </c>
      <c r="E124" s="132"/>
      <c r="F124" s="120" t="s">
        <v>8</v>
      </c>
      <c r="G124" s="37" t="s">
        <v>3</v>
      </c>
      <c r="H124" s="37" t="s">
        <v>3</v>
      </c>
      <c r="I124" s="129" t="s">
        <v>34</v>
      </c>
    </row>
    <row r="125" spans="1:9" x14ac:dyDescent="0.2">
      <c r="A125" s="121"/>
      <c r="B125" s="121"/>
      <c r="C125" s="121"/>
      <c r="D125" s="39" t="s">
        <v>7</v>
      </c>
      <c r="E125" s="40" t="s">
        <v>9</v>
      </c>
      <c r="F125" s="121"/>
      <c r="G125" s="38" t="s">
        <v>10</v>
      </c>
      <c r="H125" s="38" t="s">
        <v>11</v>
      </c>
      <c r="I125" s="130"/>
    </row>
    <row r="126" spans="1:9" ht="27" customHeight="1" x14ac:dyDescent="0.2">
      <c r="A126" s="113" t="s">
        <v>21</v>
      </c>
      <c r="B126" s="113"/>
      <c r="C126" s="113"/>
      <c r="D126" s="113"/>
      <c r="E126" s="113"/>
      <c r="F126" s="113"/>
      <c r="G126" s="113"/>
      <c r="H126" s="113"/>
      <c r="I126" s="114"/>
    </row>
    <row r="127" spans="1:9" ht="16" customHeight="1" x14ac:dyDescent="0.2">
      <c r="A127" s="86" t="s">
        <v>136</v>
      </c>
      <c r="B127" s="66">
        <v>2024</v>
      </c>
      <c r="C127" s="8" t="s">
        <v>4</v>
      </c>
      <c r="D127" s="119" t="s">
        <v>6</v>
      </c>
      <c r="E127" s="119"/>
      <c r="F127" s="20">
        <v>14.5</v>
      </c>
      <c r="G127" s="12">
        <v>180.99</v>
      </c>
      <c r="H127" s="12">
        <v>219</v>
      </c>
      <c r="I127" s="45"/>
    </row>
    <row r="128" spans="1:9" ht="16" customHeight="1" x14ac:dyDescent="0.2">
      <c r="A128" s="82" t="s">
        <v>116</v>
      </c>
      <c r="B128" s="57"/>
      <c r="C128" s="5"/>
      <c r="D128" s="5" t="s">
        <v>114</v>
      </c>
      <c r="E128" s="5" t="s">
        <v>115</v>
      </c>
      <c r="F128" s="26"/>
      <c r="G128" s="21"/>
      <c r="H128" s="21"/>
      <c r="I128" s="46"/>
    </row>
    <row r="129" spans="1:13" ht="16" customHeight="1" x14ac:dyDescent="0.2">
      <c r="A129" s="83" t="s">
        <v>99</v>
      </c>
      <c r="B129" s="58"/>
      <c r="C129" s="10"/>
      <c r="D129" s="10"/>
      <c r="E129" s="10"/>
      <c r="F129" s="31"/>
      <c r="G129" s="29"/>
      <c r="H129" s="29"/>
      <c r="I129" s="47"/>
    </row>
    <row r="130" spans="1:13" ht="16" customHeight="1" x14ac:dyDescent="0.2">
      <c r="A130" s="9" t="s">
        <v>110</v>
      </c>
      <c r="B130" s="57">
        <v>2023</v>
      </c>
      <c r="C130" s="5" t="s">
        <v>4</v>
      </c>
      <c r="D130" s="169" t="s">
        <v>6</v>
      </c>
      <c r="E130" s="169"/>
      <c r="F130" s="26">
        <v>13</v>
      </c>
      <c r="G130" s="12">
        <v>206.61</v>
      </c>
      <c r="H130" s="12">
        <v>250</v>
      </c>
      <c r="I130" s="46"/>
    </row>
    <row r="131" spans="1:13" ht="16" customHeight="1" x14ac:dyDescent="0.2">
      <c r="A131" s="5" t="s">
        <v>100</v>
      </c>
      <c r="B131" s="9"/>
      <c r="C131" s="5"/>
      <c r="D131" s="5" t="s">
        <v>81</v>
      </c>
      <c r="E131" s="5" t="s">
        <v>82</v>
      </c>
      <c r="F131" s="26"/>
      <c r="G131" s="21"/>
      <c r="H131" s="21"/>
      <c r="I131" s="46"/>
    </row>
    <row r="132" spans="1:13" ht="9" customHeight="1" x14ac:dyDescent="0.2">
      <c r="A132" s="164" t="s">
        <v>15</v>
      </c>
      <c r="B132" s="164"/>
      <c r="C132" s="164"/>
      <c r="D132" s="164"/>
      <c r="E132" s="164"/>
      <c r="F132" s="164"/>
      <c r="G132" s="164"/>
      <c r="H132" s="164"/>
      <c r="I132" s="164"/>
    </row>
    <row r="133" spans="1:13" ht="16" customHeight="1" x14ac:dyDescent="0.2">
      <c r="A133" s="170"/>
      <c r="B133" s="170"/>
      <c r="C133" s="170"/>
      <c r="D133" s="170"/>
      <c r="E133" s="170"/>
      <c r="F133" s="170"/>
      <c r="G133" s="170"/>
      <c r="H133" s="170"/>
      <c r="I133" s="170"/>
    </row>
    <row r="134" spans="1:13" ht="16" customHeight="1" x14ac:dyDescent="0.2">
      <c r="A134" s="6" t="s">
        <v>135</v>
      </c>
      <c r="B134" s="66">
        <v>2022</v>
      </c>
      <c r="C134" s="8" t="s">
        <v>27</v>
      </c>
      <c r="D134" s="119" t="s">
        <v>6</v>
      </c>
      <c r="E134" s="119"/>
      <c r="F134" s="20">
        <v>13</v>
      </c>
      <c r="G134" s="12">
        <v>305.77999999999997</v>
      </c>
      <c r="H134" s="12">
        <v>370</v>
      </c>
      <c r="I134" s="45"/>
    </row>
    <row r="135" spans="1:13" ht="16" customHeight="1" x14ac:dyDescent="0.2">
      <c r="A135" s="5" t="s">
        <v>117</v>
      </c>
      <c r="B135" s="9"/>
      <c r="C135" s="5"/>
      <c r="D135" s="5" t="s">
        <v>118</v>
      </c>
      <c r="E135" s="5" t="s">
        <v>119</v>
      </c>
      <c r="F135" s="26"/>
      <c r="G135" s="21"/>
      <c r="H135" s="21"/>
      <c r="I135" s="9"/>
    </row>
    <row r="136" spans="1:13" ht="16" customHeight="1" x14ac:dyDescent="0.2">
      <c r="A136" s="128" t="s">
        <v>120</v>
      </c>
      <c r="B136" s="9"/>
      <c r="C136" s="5"/>
      <c r="D136" s="5"/>
      <c r="E136" s="5"/>
      <c r="F136" s="26"/>
      <c r="G136" s="21"/>
      <c r="H136" s="21"/>
      <c r="I136" s="9"/>
    </row>
    <row r="137" spans="1:13" ht="16" customHeight="1" x14ac:dyDescent="0.2">
      <c r="A137" s="128"/>
      <c r="B137" s="9"/>
      <c r="C137" s="5"/>
      <c r="D137" s="5"/>
      <c r="E137" s="5"/>
      <c r="F137" s="26"/>
      <c r="G137" s="21"/>
      <c r="H137" s="21"/>
      <c r="I137" s="9"/>
    </row>
    <row r="138" spans="1:13" ht="16" customHeight="1" x14ac:dyDescent="0.2">
      <c r="A138" s="84" t="s">
        <v>121</v>
      </c>
      <c r="B138" s="58"/>
      <c r="C138" s="10"/>
      <c r="D138" s="10"/>
      <c r="E138" s="10"/>
      <c r="F138" s="31"/>
      <c r="G138" s="29"/>
      <c r="H138" s="29"/>
      <c r="I138" s="58"/>
    </row>
    <row r="139" spans="1:13" x14ac:dyDescent="0.2">
      <c r="A139" s="27"/>
      <c r="B139" s="9"/>
      <c r="C139" s="5"/>
      <c r="D139" s="5"/>
      <c r="E139" s="5"/>
      <c r="F139" s="26"/>
      <c r="G139" s="20"/>
      <c r="H139" s="94" t="s">
        <v>40</v>
      </c>
      <c r="I139" s="103">
        <f>I51+I57+I64+I68+I74+I86+I89+I92+I96+I101+I104+I109+I112+I118+I127+I130+I134</f>
        <v>0</v>
      </c>
    </row>
    <row r="140" spans="1:13" ht="17" customHeight="1" x14ac:dyDescent="0.2">
      <c r="A140" s="27"/>
      <c r="B140" s="19"/>
      <c r="C140" s="5"/>
      <c r="D140" s="5"/>
      <c r="E140" s="5"/>
      <c r="F140" s="26"/>
      <c r="G140" s="26"/>
      <c r="H140" s="115" t="s">
        <v>160</v>
      </c>
      <c r="I140" s="116">
        <f>G51*I51+G57*I57+G64*I64+G68*I68+G74*I74+G86*I86+G89*I89+G92*I92+G96*I96+G101*I101+G104*I104+G109*I109+G112*I112+G118*I118+G127*I127+G130*I130+G134*I134</f>
        <v>0</v>
      </c>
    </row>
    <row r="141" spans="1:13" ht="17" customHeight="1" x14ac:dyDescent="0.2">
      <c r="A141" s="27"/>
      <c r="B141" s="19"/>
      <c r="C141" s="5"/>
      <c r="D141" s="5"/>
      <c r="E141" s="5"/>
      <c r="F141" s="26"/>
      <c r="G141" s="5"/>
      <c r="H141" s="115"/>
      <c r="I141" s="116"/>
    </row>
    <row r="142" spans="1:13" ht="17" customHeight="1" x14ac:dyDescent="0.2">
      <c r="A142" s="27"/>
      <c r="B142" s="19"/>
      <c r="C142" s="5"/>
      <c r="D142" s="5"/>
      <c r="E142" s="5"/>
      <c r="F142" s="26"/>
      <c r="G142" s="21"/>
      <c r="H142" s="5"/>
      <c r="I142" s="46"/>
    </row>
    <row r="143" spans="1:13" ht="17" customHeight="1" x14ac:dyDescent="0.2">
      <c r="A143" s="137" t="s">
        <v>69</v>
      </c>
      <c r="B143" s="137"/>
      <c r="C143" s="5"/>
      <c r="D143" s="5"/>
      <c r="E143" s="5"/>
      <c r="F143" s="26"/>
      <c r="G143" s="21"/>
      <c r="H143" s="5"/>
      <c r="I143" s="46"/>
    </row>
    <row r="144" spans="1:13" ht="17" customHeight="1" x14ac:dyDescent="0.2">
      <c r="A144" s="138"/>
      <c r="B144" s="138"/>
      <c r="C144" s="5"/>
      <c r="D144" s="5"/>
      <c r="E144" s="5"/>
      <c r="F144" s="5"/>
      <c r="G144" s="5"/>
      <c r="H144" s="5"/>
      <c r="I144" s="5"/>
      <c r="M144" s="62"/>
    </row>
    <row r="145" spans="1:13" ht="17" customHeight="1" x14ac:dyDescent="0.2">
      <c r="A145" s="133" t="s">
        <v>65</v>
      </c>
      <c r="B145" s="134"/>
      <c r="C145" s="134"/>
      <c r="D145" s="71"/>
      <c r="E145" s="71"/>
      <c r="F145" s="72"/>
      <c r="G145" s="33" t="s">
        <v>3</v>
      </c>
      <c r="H145" s="33" t="s">
        <v>3</v>
      </c>
      <c r="I145" s="111" t="s">
        <v>34</v>
      </c>
    </row>
    <row r="146" spans="1:13" ht="17" customHeight="1" x14ac:dyDescent="0.2">
      <c r="A146" s="135"/>
      <c r="B146" s="136"/>
      <c r="C146" s="136"/>
      <c r="D146" s="73"/>
      <c r="E146" s="73"/>
      <c r="F146" s="74"/>
      <c r="G146" s="34" t="s">
        <v>10</v>
      </c>
      <c r="H146" s="34" t="s">
        <v>11</v>
      </c>
      <c r="I146" s="112"/>
      <c r="M146" s="62"/>
    </row>
    <row r="147" spans="1:13" ht="17" customHeight="1" x14ac:dyDescent="0.2">
      <c r="A147" s="9" t="s">
        <v>57</v>
      </c>
      <c r="B147" s="9"/>
      <c r="C147" s="5"/>
      <c r="D147" s="5"/>
      <c r="E147" s="5"/>
      <c r="F147" s="5"/>
      <c r="G147" s="21">
        <v>355.37</v>
      </c>
      <c r="H147" s="21">
        <v>430</v>
      </c>
      <c r="I147" s="5"/>
    </row>
    <row r="148" spans="1:13" ht="17" customHeight="1" x14ac:dyDescent="0.2">
      <c r="A148" s="124" t="s">
        <v>60</v>
      </c>
      <c r="B148" s="124"/>
      <c r="C148" s="124"/>
      <c r="D148" s="5"/>
      <c r="E148" s="5"/>
      <c r="F148" s="5"/>
      <c r="G148" s="5"/>
      <c r="H148" s="5"/>
      <c r="I148" s="5"/>
      <c r="M148" s="62"/>
    </row>
    <row r="149" spans="1:13" ht="17" customHeight="1" x14ac:dyDescent="0.2">
      <c r="A149" s="124"/>
      <c r="B149" s="124"/>
      <c r="C149" s="124"/>
      <c r="D149" s="5"/>
      <c r="E149" s="5"/>
      <c r="F149" s="5"/>
      <c r="G149" s="5"/>
      <c r="H149" s="5"/>
      <c r="I149" s="5"/>
    </row>
    <row r="150" spans="1:13" ht="17" customHeight="1" x14ac:dyDescent="0.2">
      <c r="A150" s="87" t="s">
        <v>137</v>
      </c>
      <c r="B150" s="67"/>
      <c r="C150" s="67"/>
      <c r="D150" s="5"/>
      <c r="E150" s="5"/>
      <c r="F150" s="5"/>
      <c r="G150" s="5"/>
      <c r="H150" s="5"/>
      <c r="I150" s="5"/>
    </row>
    <row r="151" spans="1:13" ht="17" customHeight="1" x14ac:dyDescent="0.2">
      <c r="A151" s="10"/>
      <c r="B151" s="58"/>
      <c r="C151" s="10"/>
      <c r="D151" s="10"/>
      <c r="E151" s="10"/>
      <c r="F151" s="10"/>
      <c r="G151" s="10"/>
      <c r="H151" s="10"/>
      <c r="I151" s="10"/>
    </row>
    <row r="152" spans="1:13" ht="17" customHeight="1" x14ac:dyDescent="0.2">
      <c r="A152" s="9" t="s">
        <v>58</v>
      </c>
      <c r="B152" s="9"/>
      <c r="C152" s="5"/>
      <c r="D152" s="5"/>
      <c r="E152" s="5"/>
      <c r="F152" s="5"/>
      <c r="G152" s="21">
        <v>595</v>
      </c>
      <c r="H152" s="21">
        <v>720</v>
      </c>
      <c r="I152" s="5"/>
    </row>
    <row r="153" spans="1:13" ht="17" customHeight="1" x14ac:dyDescent="0.2">
      <c r="A153" s="124" t="s">
        <v>70</v>
      </c>
      <c r="B153" s="124"/>
      <c r="C153" s="124"/>
      <c r="D153" s="124"/>
      <c r="E153" s="5"/>
      <c r="F153" s="5"/>
      <c r="G153" s="5"/>
      <c r="H153" s="21"/>
      <c r="I153" s="5"/>
    </row>
    <row r="154" spans="1:13" ht="17" customHeight="1" x14ac:dyDescent="0.2">
      <c r="A154" s="85" t="s">
        <v>122</v>
      </c>
      <c r="B154" s="9"/>
      <c r="C154" s="5"/>
      <c r="D154" s="5"/>
      <c r="E154" s="5"/>
      <c r="F154" s="5"/>
      <c r="G154" s="5"/>
      <c r="H154" s="5"/>
      <c r="I154" s="5"/>
    </row>
    <row r="155" spans="1:13" ht="17" customHeight="1" x14ac:dyDescent="0.2">
      <c r="A155" s="10"/>
      <c r="B155" s="58"/>
      <c r="C155" s="10"/>
      <c r="D155" s="10"/>
      <c r="E155" s="10"/>
      <c r="F155" s="10"/>
      <c r="G155" s="10"/>
      <c r="H155" s="10"/>
      <c r="I155" s="10"/>
    </row>
    <row r="156" spans="1:13" ht="17" customHeight="1" x14ac:dyDescent="0.2">
      <c r="A156" s="9" t="s">
        <v>59</v>
      </c>
      <c r="B156" s="9"/>
      <c r="C156" s="5"/>
      <c r="D156" s="5"/>
      <c r="E156" s="5"/>
      <c r="F156" s="5"/>
      <c r="G156" s="21">
        <v>950.4</v>
      </c>
      <c r="H156" s="21">
        <v>1150</v>
      </c>
      <c r="I156" s="5"/>
    </row>
    <row r="157" spans="1:13" ht="17" customHeight="1" x14ac:dyDescent="0.2">
      <c r="A157" s="124" t="s">
        <v>71</v>
      </c>
      <c r="B157" s="124"/>
      <c r="C157" s="124"/>
      <c r="D157" s="5"/>
      <c r="E157" s="5"/>
      <c r="F157" s="5"/>
      <c r="G157" s="5"/>
      <c r="H157" s="5"/>
      <c r="I157" s="5"/>
    </row>
    <row r="158" spans="1:13" ht="17" customHeight="1" x14ac:dyDescent="0.2">
      <c r="A158" s="124"/>
      <c r="B158" s="124"/>
      <c r="C158" s="124"/>
      <c r="D158" s="5"/>
      <c r="E158" s="5"/>
      <c r="F158" s="5"/>
      <c r="G158" s="5"/>
      <c r="H158" s="5"/>
      <c r="I158" s="5"/>
    </row>
    <row r="159" spans="1:13" ht="17" customHeight="1" x14ac:dyDescent="0.2">
      <c r="A159" s="69" t="s">
        <v>62</v>
      </c>
      <c r="B159" s="9"/>
      <c r="C159" s="5"/>
      <c r="D159" s="5"/>
      <c r="E159" s="5"/>
      <c r="F159" s="5"/>
      <c r="G159" s="5"/>
      <c r="H159" s="5"/>
      <c r="I159" s="5"/>
    </row>
    <row r="160" spans="1:13" ht="17" customHeight="1" x14ac:dyDescent="0.2">
      <c r="A160" s="10"/>
      <c r="B160" s="58"/>
      <c r="C160" s="10"/>
      <c r="D160" s="10"/>
      <c r="E160" s="10"/>
      <c r="F160" s="10"/>
      <c r="G160" s="10"/>
      <c r="H160" s="10"/>
      <c r="I160" s="10"/>
    </row>
    <row r="161" spans="1:9" ht="17" customHeight="1" x14ac:dyDescent="0.2">
      <c r="A161" s="9" t="s">
        <v>61</v>
      </c>
      <c r="B161" s="9"/>
      <c r="C161" s="5"/>
      <c r="D161" s="5"/>
      <c r="E161" s="5"/>
      <c r="F161" s="5"/>
      <c r="G161" s="21">
        <v>1322.31</v>
      </c>
      <c r="H161" s="21">
        <v>1600</v>
      </c>
      <c r="I161" s="5"/>
    </row>
    <row r="162" spans="1:9" ht="17" customHeight="1" x14ac:dyDescent="0.2">
      <c r="A162" s="124" t="s">
        <v>64</v>
      </c>
      <c r="B162" s="124"/>
      <c r="C162" s="124"/>
      <c r="D162" s="5"/>
      <c r="E162" s="5"/>
      <c r="F162" s="5"/>
      <c r="G162" s="5"/>
      <c r="H162" s="5"/>
      <c r="I162" s="5"/>
    </row>
    <row r="163" spans="1:9" ht="17" customHeight="1" x14ac:dyDescent="0.2">
      <c r="A163" s="124"/>
      <c r="B163" s="124"/>
      <c r="C163" s="124"/>
      <c r="D163" s="5"/>
      <c r="E163" s="5"/>
      <c r="F163" s="5"/>
      <c r="G163" s="5"/>
      <c r="H163" s="5"/>
      <c r="I163" s="5"/>
    </row>
    <row r="164" spans="1:9" ht="17" customHeight="1" x14ac:dyDescent="0.2">
      <c r="A164" s="125" t="s">
        <v>178</v>
      </c>
      <c r="B164" s="124"/>
      <c r="C164" s="124"/>
      <c r="D164" s="124"/>
      <c r="E164" s="5"/>
      <c r="F164" s="5"/>
      <c r="G164" s="5"/>
      <c r="H164" s="5"/>
      <c r="I164" s="5"/>
    </row>
    <row r="165" spans="1:9" ht="17" customHeight="1" x14ac:dyDescent="0.2">
      <c r="A165" s="124"/>
      <c r="B165" s="124"/>
      <c r="C165" s="124"/>
      <c r="D165" s="124"/>
      <c r="E165" s="5"/>
      <c r="F165" s="5"/>
      <c r="G165" s="5"/>
      <c r="H165" s="5"/>
      <c r="I165" s="5"/>
    </row>
    <row r="166" spans="1:9" ht="17" customHeight="1" x14ac:dyDescent="0.2">
      <c r="A166" s="58"/>
      <c r="B166" s="58"/>
      <c r="C166" s="10"/>
      <c r="D166" s="10"/>
      <c r="E166" s="10"/>
      <c r="F166" s="10"/>
      <c r="G166" s="10"/>
      <c r="H166" s="10"/>
      <c r="I166" s="10"/>
    </row>
    <row r="167" spans="1:9" ht="17" customHeight="1" x14ac:dyDescent="0.2">
      <c r="A167" s="9"/>
      <c r="B167" s="9"/>
      <c r="C167" s="5"/>
      <c r="D167" s="5"/>
      <c r="E167" s="5"/>
      <c r="F167" s="5"/>
      <c r="G167" s="5"/>
      <c r="H167" s="43" t="s">
        <v>14</v>
      </c>
      <c r="I167" s="44">
        <f>H147*I147+H152*I152+H156*I156+H161*I161</f>
        <v>0</v>
      </c>
    </row>
    <row r="168" spans="1:9" ht="17" customHeight="1" x14ac:dyDescent="0.2">
      <c r="A168" s="27"/>
      <c r="B168" s="19"/>
      <c r="C168" s="5"/>
      <c r="D168" s="5"/>
      <c r="E168" s="5"/>
      <c r="F168" s="26"/>
      <c r="G168" s="21"/>
      <c r="H168" s="5"/>
      <c r="I168" s="46"/>
    </row>
    <row r="169" spans="1:9" ht="17" customHeight="1" x14ac:dyDescent="0.2">
      <c r="A169" s="5"/>
    </row>
    <row r="170" spans="1:9" ht="17" customHeight="1" x14ac:dyDescent="0.2"/>
    <row r="171" spans="1:9" ht="14" customHeight="1" x14ac:dyDescent="0.2">
      <c r="H171" s="9"/>
      <c r="I171" s="49"/>
    </row>
    <row r="172" spans="1:9" ht="32" customHeight="1" x14ac:dyDescent="0.2">
      <c r="A172" s="126" t="s">
        <v>31</v>
      </c>
      <c r="B172" s="126"/>
      <c r="C172" s="126"/>
      <c r="D172" s="126"/>
      <c r="E172" s="126"/>
      <c r="F172" s="127"/>
      <c r="G172" s="50" t="s">
        <v>32</v>
      </c>
      <c r="H172" s="51" t="s">
        <v>33</v>
      </c>
      <c r="I172" s="52" t="s">
        <v>34</v>
      </c>
    </row>
    <row r="173" spans="1:9" ht="17" customHeight="1" x14ac:dyDescent="0.2">
      <c r="A173" t="s">
        <v>50</v>
      </c>
      <c r="G173" s="3">
        <v>33.06</v>
      </c>
      <c r="H173" s="3">
        <v>40</v>
      </c>
      <c r="I173" s="46"/>
    </row>
    <row r="174" spans="1:9" ht="17" customHeight="1" x14ac:dyDescent="0.2">
      <c r="A174" t="s">
        <v>38</v>
      </c>
      <c r="G174" s="3">
        <v>20.66</v>
      </c>
      <c r="H174" s="3">
        <v>25</v>
      </c>
      <c r="I174" s="46"/>
    </row>
    <row r="175" spans="1:9" ht="17" customHeight="1" x14ac:dyDescent="0.2">
      <c r="A175" t="s">
        <v>63</v>
      </c>
      <c r="G175" s="3">
        <v>24.79</v>
      </c>
      <c r="H175" s="3">
        <v>30</v>
      </c>
      <c r="I175" s="46"/>
    </row>
    <row r="176" spans="1:9" ht="17" customHeight="1" x14ac:dyDescent="0.2">
      <c r="A176" t="s">
        <v>45</v>
      </c>
      <c r="G176" s="3">
        <v>61.98</v>
      </c>
      <c r="H176" s="3">
        <v>80</v>
      </c>
      <c r="I176" s="46"/>
    </row>
    <row r="177" spans="1:9" ht="17" customHeight="1" x14ac:dyDescent="0.2">
      <c r="A177" t="s">
        <v>36</v>
      </c>
      <c r="G177" s="3">
        <v>12.4</v>
      </c>
      <c r="H177" s="3">
        <v>15</v>
      </c>
      <c r="I177" s="46"/>
    </row>
    <row r="178" spans="1:9" ht="17" customHeight="1" x14ac:dyDescent="0.2">
      <c r="A178" t="s">
        <v>37</v>
      </c>
      <c r="G178" s="3">
        <v>16.63</v>
      </c>
      <c r="H178" s="3">
        <v>20</v>
      </c>
      <c r="I178" s="46"/>
    </row>
    <row r="179" spans="1:9" ht="17" customHeight="1" x14ac:dyDescent="0.2">
      <c r="A179" t="s">
        <v>35</v>
      </c>
      <c r="G179" s="3">
        <v>20.66</v>
      </c>
      <c r="H179" s="3">
        <v>25</v>
      </c>
      <c r="I179" s="46"/>
    </row>
    <row r="180" spans="1:9" ht="17" customHeight="1" x14ac:dyDescent="0.2">
      <c r="A180" t="s">
        <v>46</v>
      </c>
      <c r="G180" s="3">
        <v>144.62</v>
      </c>
      <c r="H180" s="3">
        <v>180</v>
      </c>
      <c r="I180" s="46"/>
    </row>
    <row r="181" spans="1:9" ht="17" customHeight="1" x14ac:dyDescent="0.2">
      <c r="A181" t="s">
        <v>47</v>
      </c>
      <c r="B181" s="2"/>
      <c r="C181" s="2"/>
      <c r="D181" s="2"/>
      <c r="E181" s="2"/>
      <c r="F181" s="2"/>
      <c r="G181" s="53">
        <v>99.17</v>
      </c>
      <c r="H181" s="53">
        <v>120</v>
      </c>
      <c r="I181" s="47"/>
    </row>
    <row r="182" spans="1:9" ht="16" customHeight="1" x14ac:dyDescent="0.2">
      <c r="H182" s="43" t="s">
        <v>14</v>
      </c>
      <c r="I182" s="44">
        <f>SUM(H173*I173+H174*I174+H175*I175+H176*I176+H177*I177+H178*I178+H179*I179+H180*I180+H181*I181)</f>
        <v>0</v>
      </c>
    </row>
    <row r="183" spans="1:9" ht="49" customHeight="1" x14ac:dyDescent="0.2">
      <c r="A183" s="122" t="s">
        <v>29</v>
      </c>
      <c r="B183" s="122"/>
      <c r="C183" s="123"/>
      <c r="D183" s="123"/>
      <c r="E183" s="123"/>
      <c r="F183" s="123"/>
      <c r="G183" s="123"/>
      <c r="H183" s="123"/>
      <c r="I183" s="123"/>
    </row>
  </sheetData>
  <mergeCells count="95">
    <mergeCell ref="D112:E112"/>
    <mergeCell ref="D118:E118"/>
    <mergeCell ref="D96:E96"/>
    <mergeCell ref="D109:E109"/>
    <mergeCell ref="A108:I108"/>
    <mergeCell ref="D92:E92"/>
    <mergeCell ref="F1:H1"/>
    <mergeCell ref="B83:B84"/>
    <mergeCell ref="C49:C50"/>
    <mergeCell ref="A49:A50"/>
    <mergeCell ref="D68:E68"/>
    <mergeCell ref="A73:B73"/>
    <mergeCell ref="D83:E83"/>
    <mergeCell ref="A7:B7"/>
    <mergeCell ref="A85:I85"/>
    <mergeCell ref="A8:B8"/>
    <mergeCell ref="D51:E51"/>
    <mergeCell ref="I83:I84"/>
    <mergeCell ref="D36:E36"/>
    <mergeCell ref="D57:E57"/>
    <mergeCell ref="B49:B50"/>
    <mergeCell ref="A99:A100"/>
    <mergeCell ref="A1:E1"/>
    <mergeCell ref="D104:E104"/>
    <mergeCell ref="D39:E39"/>
    <mergeCell ref="A59:C61"/>
    <mergeCell ref="D86:E86"/>
    <mergeCell ref="D89:E89"/>
    <mergeCell ref="D101:E101"/>
    <mergeCell ref="A83:A84"/>
    <mergeCell ref="A66:C67"/>
    <mergeCell ref="A70:C72"/>
    <mergeCell ref="A76:C78"/>
    <mergeCell ref="A62:B62"/>
    <mergeCell ref="C6:H15"/>
    <mergeCell ref="F19:F20"/>
    <mergeCell ref="A31:A32"/>
    <mergeCell ref="D33:E33"/>
    <mergeCell ref="A2:C2"/>
    <mergeCell ref="A3:C3"/>
    <mergeCell ref="A4:D4"/>
    <mergeCell ref="A18:C18"/>
    <mergeCell ref="A19:A20"/>
    <mergeCell ref="B19:B20"/>
    <mergeCell ref="C19:C20"/>
    <mergeCell ref="D19:E19"/>
    <mergeCell ref="A9:B9"/>
    <mergeCell ref="A10:B10"/>
    <mergeCell ref="A136:A137"/>
    <mergeCell ref="I145:I146"/>
    <mergeCell ref="I140:I141"/>
    <mergeCell ref="I124:I125"/>
    <mergeCell ref="A124:A125"/>
    <mergeCell ref="C124:C125"/>
    <mergeCell ref="D124:E124"/>
    <mergeCell ref="B124:B125"/>
    <mergeCell ref="A145:C146"/>
    <mergeCell ref="A143:B144"/>
    <mergeCell ref="A126:I126"/>
    <mergeCell ref="H140:H141"/>
    <mergeCell ref="D134:E134"/>
    <mergeCell ref="D130:E130"/>
    <mergeCell ref="A132:I133"/>
    <mergeCell ref="A183:B183"/>
    <mergeCell ref="C183:I183"/>
    <mergeCell ref="A148:C149"/>
    <mergeCell ref="A157:C158"/>
    <mergeCell ref="A162:C163"/>
    <mergeCell ref="A164:D165"/>
    <mergeCell ref="A153:D153"/>
    <mergeCell ref="A172:F172"/>
    <mergeCell ref="A123:B123"/>
    <mergeCell ref="D127:E127"/>
    <mergeCell ref="F124:F125"/>
    <mergeCell ref="D22:E22"/>
    <mergeCell ref="D25:E25"/>
    <mergeCell ref="D28:E28"/>
    <mergeCell ref="D49:E49"/>
    <mergeCell ref="F49:F50"/>
    <mergeCell ref="A53:B55"/>
    <mergeCell ref="A56:B56"/>
    <mergeCell ref="C83:C84"/>
    <mergeCell ref="F83:F84"/>
    <mergeCell ref="D74:E74"/>
    <mergeCell ref="D64:E64"/>
    <mergeCell ref="A80:C80"/>
    <mergeCell ref="A79:C79"/>
    <mergeCell ref="M51:M52"/>
    <mergeCell ref="I19:I20"/>
    <mergeCell ref="A21:J21"/>
    <mergeCell ref="H44:H45"/>
    <mergeCell ref="I44:I45"/>
    <mergeCell ref="L51:L52"/>
    <mergeCell ref="I49:I50"/>
    <mergeCell ref="K49:M50"/>
  </mergeCells>
  <phoneticPr fontId="12" type="noConversion"/>
  <hyperlinks>
    <hyperlink ref="A9" r:id="rId1" display="www.facebook.com/vinarstvirochuz/" xr:uid="{00000000-0004-0000-0000-000000000000}"/>
  </hyperlinks>
  <pageMargins left="0.25" right="0.25" top="0.75" bottom="0.75" header="0.3" footer="0.3"/>
  <pageSetup paperSize="9" scale="57" fitToHeight="3" orientation="portrait" horizontalDpi="4294967292" verticalDpi="4294967292"/>
  <drawing r:id="rId2"/>
  <extLst>
    <ext xmlns:mx="http://schemas.microsoft.com/office/mac/excel/2008/main" uri="{64002731-A6B0-56B0-2670-7721B7C09600}">
      <mx:PLV Mode="0" OnePage="0" WScale="10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Petra Hlaváčková</dc:creator>
  <cp:lastModifiedBy>Petra Dvořanová, VINAŘSTVÍ ROCHŮZ, s.r.o.</cp:lastModifiedBy>
  <cp:lastPrinted>2025-11-17T10:28:45Z</cp:lastPrinted>
  <dcterms:created xsi:type="dcterms:W3CDTF">2018-02-21T12:52:55Z</dcterms:created>
  <dcterms:modified xsi:type="dcterms:W3CDTF">2026-08-28T09:13:48Z</dcterms:modified>
</cp:coreProperties>
</file>